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59A6DBC6-6E1E-4900-8E99-A332A93620DA}" xr6:coauthVersionLast="47" xr6:coauthVersionMax="47" xr10:uidLastSave="{00000000-0000-0000-0000-000000000000}"/>
  <bookViews>
    <workbookView xWindow="37785" yWindow="3300" windowWidth="18810" windowHeight="15585" activeTab="1" xr2:uid="{FC7327EA-2836-4E50-89D9-AD1FE573A74B}"/>
  </bookViews>
  <sheets>
    <sheet name="特定中堅用（FMT）" sheetId="5" r:id="rId1"/>
    <sheet name="特定中堅用 (入力例)" sheetId="4" r:id="rId2"/>
  </sheets>
  <definedNames>
    <definedName name="_xlnm.Print_Area" localSheetId="1">'特定中堅用 (入力例)'!$B$1:$L$22</definedName>
    <definedName name="_xlnm.Print_Area" localSheetId="0">'特定中堅用（FMT）'!$B$1:$L$22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5" l="1"/>
  <c r="I10" i="5"/>
  <c r="F10" i="5"/>
  <c r="G10" i="5"/>
  <c r="H10" i="5"/>
  <c r="I11" i="5"/>
  <c r="I11" i="4"/>
  <c r="I10" i="4"/>
  <c r="H10" i="4"/>
  <c r="G10" i="4"/>
  <c r="F10" i="4"/>
  <c r="F18" i="4"/>
  <c r="K21" i="5"/>
  <c r="F21" i="5"/>
  <c r="K20" i="5"/>
  <c r="F20" i="5"/>
  <c r="K19" i="5"/>
  <c r="F19" i="5"/>
  <c r="K18" i="5"/>
  <c r="F18" i="5"/>
  <c r="H20" i="5"/>
  <c r="G20" i="5"/>
  <c r="K11" i="5"/>
  <c r="K21" i="4"/>
  <c r="F21" i="4"/>
  <c r="K20" i="4"/>
  <c r="F20" i="4"/>
  <c r="K19" i="4"/>
  <c r="F19" i="4"/>
  <c r="K18" i="4"/>
  <c r="G13" i="4"/>
  <c r="G19" i="4" s="1"/>
  <c r="K11" i="4"/>
  <c r="K10" i="4"/>
  <c r="G19" i="5" l="1"/>
  <c r="H19" i="5"/>
  <c r="G18" i="5"/>
  <c r="G21" i="5"/>
  <c r="H18" i="5"/>
  <c r="H21" i="5"/>
  <c r="H13" i="4"/>
  <c r="G20" i="4"/>
  <c r="G18" i="4"/>
  <c r="G21" i="4"/>
  <c r="I20" i="5" l="1"/>
  <c r="I21" i="5"/>
  <c r="I18" i="5"/>
  <c r="C3" i="5" s="1"/>
  <c r="I19" i="5"/>
  <c r="H19" i="4"/>
  <c r="H21" i="4"/>
  <c r="H18" i="4"/>
  <c r="H20" i="4"/>
  <c r="I13" i="4"/>
  <c r="I21" i="4" l="1"/>
  <c r="I18" i="4"/>
  <c r="I20" i="4"/>
  <c r="I19" i="4"/>
  <c r="C3" i="4" l="1"/>
</calcChain>
</file>

<file path=xl/sharedStrings.xml><?xml version="1.0" encoding="utf-8"?>
<sst xmlns="http://schemas.openxmlformats.org/spreadsheetml/2006/main" count="93" uniqueCount="38">
  <si>
    <t>単位</t>
    <rPh sb="0" eb="2">
      <t>タンイ</t>
    </rPh>
    <phoneticPr fontId="3"/>
  </si>
  <si>
    <t>項目</t>
    <rPh sb="0" eb="2">
      <t>コウモク</t>
    </rPh>
    <phoneticPr fontId="3"/>
  </si>
  <si>
    <t>（千円）</t>
  </si>
  <si>
    <t>（千円）</t>
    <rPh sb="1" eb="3">
      <t>センエン</t>
    </rPh>
    <phoneticPr fontId="3"/>
  </si>
  <si>
    <t>（人）</t>
    <rPh sb="1" eb="2">
      <t>ヒト</t>
    </rPh>
    <phoneticPr fontId="3"/>
  </si>
  <si>
    <t>（％）</t>
    <phoneticPr fontId="3"/>
  </si>
  <si>
    <t>売上高</t>
    <rPh sb="0" eb="3">
      <t>ウリアゲダカ</t>
    </rPh>
    <phoneticPr fontId="3"/>
  </si>
  <si>
    <t>ｎ</t>
    <phoneticPr fontId="1"/>
  </si>
  <si>
    <t>n-1</t>
    <phoneticPr fontId="1"/>
  </si>
  <si>
    <t>n-2</t>
    <phoneticPr fontId="1"/>
  </si>
  <si>
    <t>n-3</t>
    <phoneticPr fontId="1"/>
  </si>
  <si>
    <t>基準となる数値</t>
    <rPh sb="0" eb="2">
      <t>キジュン</t>
    </rPh>
    <rPh sb="5" eb="7">
      <t>スウチ</t>
    </rPh>
    <phoneticPr fontId="3"/>
  </si>
  <si>
    <t>製造業その他</t>
    <rPh sb="0" eb="3">
      <t>セイゾウギョウ</t>
    </rPh>
    <rPh sb="5" eb="6">
      <t>タ</t>
    </rPh>
    <phoneticPr fontId="3"/>
  </si>
  <si>
    <t>卸売業</t>
    <rPh sb="0" eb="3">
      <t>オロシウリギョウ</t>
    </rPh>
    <phoneticPr fontId="3"/>
  </si>
  <si>
    <t>サービス業</t>
    <rPh sb="4" eb="5">
      <t>ギョウ</t>
    </rPh>
    <phoneticPr fontId="3"/>
  </si>
  <si>
    <t>小売業</t>
    <rPh sb="0" eb="3">
      <t>コウリギョウ</t>
    </rPh>
    <phoneticPr fontId="3"/>
  </si>
  <si>
    <t>【指標１】良質な雇用の創出</t>
    <rPh sb="1" eb="3">
      <t>シヒョウ</t>
    </rPh>
    <rPh sb="5" eb="7">
      <t>リョウシツ</t>
    </rPh>
    <rPh sb="8" eb="10">
      <t>コヨウ</t>
    </rPh>
    <rPh sb="11" eb="13">
      <t>ソウシュツ</t>
    </rPh>
    <phoneticPr fontId="3"/>
  </si>
  <si>
    <t>【指標２】将来の成長性</t>
    <rPh sb="1" eb="3">
      <t>シヒョウ</t>
    </rPh>
    <rPh sb="5" eb="7">
      <t>ショウライ</t>
    </rPh>
    <rPh sb="8" eb="11">
      <t>セイチョウセイ</t>
    </rPh>
    <phoneticPr fontId="3"/>
  </si>
  <si>
    <t>基準値</t>
    <rPh sb="0" eb="2">
      <t>キジュン</t>
    </rPh>
    <rPh sb="2" eb="3">
      <t>アタイ</t>
    </rPh>
    <phoneticPr fontId="3"/>
  </si>
  <si>
    <t>⇒参照用</t>
    <rPh sb="1" eb="4">
      <t>サンショウヨウ</t>
    </rPh>
    <phoneticPr fontId="3"/>
  </si>
  <si>
    <t>・特定中堅企業の定量要件を満たしているかを確認するため、薄い黄色のセルに貴社の実績数値等を入力してください。</t>
    <rPh sb="1" eb="3">
      <t>トクテイ</t>
    </rPh>
    <rPh sb="3" eb="5">
      <t>チュウケン</t>
    </rPh>
    <rPh sb="5" eb="7">
      <t>キギョウ</t>
    </rPh>
    <rPh sb="8" eb="10">
      <t>テイリョウ</t>
    </rPh>
    <rPh sb="10" eb="12">
      <t>ヨウケン</t>
    </rPh>
    <rPh sb="13" eb="14">
      <t>ミ</t>
    </rPh>
    <rPh sb="21" eb="23">
      <t>カクニン</t>
    </rPh>
    <rPh sb="28" eb="29">
      <t>ウス</t>
    </rPh>
    <rPh sb="30" eb="32">
      <t>キイロ</t>
    </rPh>
    <rPh sb="36" eb="38">
      <t>キシャ</t>
    </rPh>
    <rPh sb="39" eb="41">
      <t>ジッセキ</t>
    </rPh>
    <rPh sb="41" eb="43">
      <t>スウチ</t>
    </rPh>
    <rPh sb="43" eb="44">
      <t>トウ</t>
    </rPh>
    <rPh sb="45" eb="47">
      <t>ニュウリョク</t>
    </rPh>
    <phoneticPr fontId="3"/>
  </si>
  <si>
    <t>特定中堅企業 定量要件確認表</t>
    <rPh sb="0" eb="2">
      <t>トクテイ</t>
    </rPh>
    <rPh sb="2" eb="4">
      <t>チュウケン</t>
    </rPh>
    <rPh sb="4" eb="6">
      <t>キギョウ</t>
    </rPh>
    <rPh sb="7" eb="9">
      <t>テイリョウ</t>
    </rPh>
    <rPh sb="9" eb="11">
      <t>ヨウケン</t>
    </rPh>
    <rPh sb="11" eb="13">
      <t>カクニン</t>
    </rPh>
    <rPh sb="13" eb="14">
      <t>ヒョウ</t>
    </rPh>
    <phoneticPr fontId="3"/>
  </si>
  <si>
    <t>↓プルダウンで選択</t>
    <rPh sb="7" eb="9">
      <t>センタク</t>
    </rPh>
    <phoneticPr fontId="3"/>
  </si>
  <si>
    <r>
      <t>特定中堅企業 定量要件確認表</t>
    </r>
    <r>
      <rPr>
        <b/>
        <sz val="14"/>
        <color rgb="FFFF0000"/>
        <rFont val="游ゴシック"/>
        <family val="3"/>
        <charset val="128"/>
        <scheme val="minor"/>
      </rPr>
      <t>（入力例）</t>
    </r>
    <rPh sb="0" eb="2">
      <t>トクテイ</t>
    </rPh>
    <rPh sb="2" eb="4">
      <t>チュウケン</t>
    </rPh>
    <rPh sb="4" eb="6">
      <t>キギョウ</t>
    </rPh>
    <rPh sb="7" eb="9">
      <t>テイリョウ</t>
    </rPh>
    <rPh sb="9" eb="11">
      <t>ヨウケン</t>
    </rPh>
    <rPh sb="11" eb="13">
      <t>カクニン</t>
    </rPh>
    <rPh sb="13" eb="14">
      <t>ヒョウ</t>
    </rPh>
    <rPh sb="15" eb="18">
      <t>ニュウリョクレイ</t>
    </rPh>
    <phoneticPr fontId="3"/>
  </si>
  <si>
    <t>①設備投資額</t>
    <phoneticPr fontId="3"/>
  </si>
  <si>
    <t>②無形固定資産投資額</t>
  </si>
  <si>
    <t>③研究開発費</t>
  </si>
  <si>
    <t>④教育訓練費</t>
  </si>
  <si>
    <t>過去３事業年度間の常時使用する従業員の数の年平均成長率</t>
    <rPh sb="0" eb="2">
      <t>カコ</t>
    </rPh>
    <rPh sb="3" eb="5">
      <t>ジギョウ</t>
    </rPh>
    <rPh sb="5" eb="7">
      <t>ネンド</t>
    </rPh>
    <rPh sb="7" eb="8">
      <t>カン</t>
    </rPh>
    <rPh sb="9" eb="11">
      <t>ジョウジ</t>
    </rPh>
    <rPh sb="11" eb="13">
      <t>シヨウ</t>
    </rPh>
    <rPh sb="15" eb="18">
      <t>ジュウギョウイン</t>
    </rPh>
    <rPh sb="19" eb="20">
      <t>カズ</t>
    </rPh>
    <rPh sb="21" eb="24">
      <t>ネンヘイキン</t>
    </rPh>
    <rPh sb="24" eb="27">
      <t>セイチョウリツ</t>
    </rPh>
    <phoneticPr fontId="3"/>
  </si>
  <si>
    <t>①設備投資額 売上高に対する割合</t>
  </si>
  <si>
    <t>②無形固定資産投資額 売上高に対する割合</t>
  </si>
  <si>
    <t>③研究開発費 売上高に対する割合</t>
  </si>
  <si>
    <t>④教育訓練費 売上高に対する割合</t>
  </si>
  <si>
    <t>　　パート、アルバイト、日雇い労働者も含みます。ただし、使用人兼務役員及び役員の特殊関 係者は含まれません。</t>
    <phoneticPr fontId="3"/>
  </si>
  <si>
    <t>常時使用する従業員数</t>
    <rPh sb="0" eb="2">
      <t>ジョウジ</t>
    </rPh>
    <rPh sb="2" eb="4">
      <t>シヨウ</t>
    </rPh>
    <rPh sb="6" eb="9">
      <t>ジュウギョウイン</t>
    </rPh>
    <rPh sb="9" eb="10">
      <t>スウ</t>
    </rPh>
    <phoneticPr fontId="3"/>
  </si>
  <si>
    <t>常時使用する従業員に対する給与等</t>
    <rPh sb="0" eb="2">
      <t>ジョウジ</t>
    </rPh>
    <rPh sb="2" eb="4">
      <t>シヨウ</t>
    </rPh>
    <rPh sb="6" eb="9">
      <t>ジュウギョウイン</t>
    </rPh>
    <rPh sb="10" eb="11">
      <t>タイ</t>
    </rPh>
    <rPh sb="13" eb="15">
      <t>キュウヨ</t>
    </rPh>
    <rPh sb="15" eb="16">
      <t>トウ</t>
    </rPh>
    <phoneticPr fontId="3"/>
  </si>
  <si>
    <t>１人当たり給与支給総額
（給与等÷常時使用する従業員数）</t>
    <rPh sb="1" eb="2">
      <t>ニン</t>
    </rPh>
    <rPh sb="2" eb="3">
      <t>ア</t>
    </rPh>
    <rPh sb="5" eb="7">
      <t>キュウヨ</t>
    </rPh>
    <rPh sb="7" eb="9">
      <t>シキュウ</t>
    </rPh>
    <rPh sb="9" eb="11">
      <t>ソウガク</t>
    </rPh>
    <rPh sb="13" eb="15">
      <t>キュウヨ</t>
    </rPh>
    <rPh sb="15" eb="16">
      <t>トウ</t>
    </rPh>
    <rPh sb="17" eb="19">
      <t>ジョウジ</t>
    </rPh>
    <rPh sb="19" eb="21">
      <t>シヨウ</t>
    </rPh>
    <rPh sb="23" eb="26">
      <t>ジュウギョウイン</t>
    </rPh>
    <rPh sb="26" eb="27">
      <t>スウ</t>
    </rPh>
    <phoneticPr fontId="3"/>
  </si>
  <si>
    <t>*1 「常時使用する従業員」とは、労働基準法第20条の規定に基づく「予め解雇の予告を必要とする者」を指します。</t>
    <rPh sb="4" eb="8">
      <t>ジョウジシヨウ</t>
    </rPh>
    <rPh sb="10" eb="13">
      <t>ジュウギョウイン</t>
    </rPh>
    <rPh sb="50" eb="51">
      <t>サ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</si>
</sst>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yyyy/m&quot;月期&quot;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 tint="0.249977111117893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9"/>
      <color rgb="FFFF0000"/>
      <name val="游ゴシック"/>
      <family val="2"/>
      <charset val="128"/>
      <scheme val="minor"/>
    </font>
    <font>
      <b/>
      <sz val="14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auto="1"/>
      </diagonal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auto="1"/>
      </diagonal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8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11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/>
    </xf>
    <xf numFmtId="0" fontId="0" fillId="2" borderId="9" xfId="0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4" xfId="0" applyFill="1" applyBorder="1">
      <alignment vertical="center"/>
    </xf>
    <xf numFmtId="0" fontId="0" fillId="2" borderId="7" xfId="0" applyFill="1" applyBorder="1">
      <alignment vertical="center"/>
    </xf>
    <xf numFmtId="0" fontId="0" fillId="3" borderId="17" xfId="0" applyFill="1" applyBorder="1">
      <alignment vertical="center"/>
    </xf>
    <xf numFmtId="0" fontId="0" fillId="0" borderId="10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Continuous" vertical="center" wrapText="1"/>
    </xf>
    <xf numFmtId="10" fontId="0" fillId="0" borderId="0" xfId="0" applyNumberFormat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0" fillId="3" borderId="18" xfId="0" applyFill="1" applyBorder="1">
      <alignment vertical="center"/>
    </xf>
    <xf numFmtId="0" fontId="0" fillId="2" borderId="8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38" fontId="0" fillId="0" borderId="1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15" xfId="1" applyFont="1" applyFill="1" applyBorder="1">
      <alignment vertical="center"/>
    </xf>
    <xf numFmtId="176" fontId="0" fillId="0" borderId="15" xfId="2" applyNumberFormat="1" applyFont="1" applyFill="1" applyBorder="1">
      <alignment vertical="center"/>
    </xf>
    <xf numFmtId="10" fontId="0" fillId="0" borderId="1" xfId="2" applyNumberFormat="1" applyFont="1" applyBorder="1">
      <alignment vertical="center"/>
    </xf>
    <xf numFmtId="10" fontId="0" fillId="0" borderId="19" xfId="2" applyNumberFormat="1" applyFont="1" applyBorder="1">
      <alignment vertical="center"/>
    </xf>
    <xf numFmtId="10" fontId="0" fillId="0" borderId="20" xfId="2" applyNumberFormat="1" applyFont="1" applyBorder="1">
      <alignment vertical="center"/>
    </xf>
    <xf numFmtId="10" fontId="0" fillId="0" borderId="21" xfId="2" applyNumberFormat="1" applyFont="1" applyBorder="1">
      <alignment vertical="center"/>
    </xf>
    <xf numFmtId="10" fontId="0" fillId="0" borderId="22" xfId="2" applyNumberFormat="1" applyFont="1" applyBorder="1">
      <alignment vertical="center"/>
    </xf>
    <xf numFmtId="10" fontId="0" fillId="0" borderId="23" xfId="2" applyNumberFormat="1" applyFont="1" applyBorder="1">
      <alignment vertical="center"/>
    </xf>
    <xf numFmtId="10" fontId="0" fillId="0" borderId="24" xfId="2" applyNumberFormat="1" applyFont="1" applyBorder="1">
      <alignment vertical="center"/>
    </xf>
    <xf numFmtId="10" fontId="0" fillId="0" borderId="25" xfId="2" applyNumberFormat="1" applyFont="1" applyBorder="1">
      <alignment vertical="center"/>
    </xf>
    <xf numFmtId="10" fontId="0" fillId="0" borderId="26" xfId="2" applyNumberFormat="1" applyFont="1" applyBorder="1">
      <alignment vertical="center"/>
    </xf>
    <xf numFmtId="0" fontId="0" fillId="0" borderId="8" xfId="0" applyBorder="1" applyAlignment="1">
      <alignment vertical="center" wrapText="1"/>
    </xf>
    <xf numFmtId="0" fontId="5" fillId="0" borderId="0" xfId="0" applyFont="1">
      <alignment vertical="center"/>
    </xf>
    <xf numFmtId="38" fontId="6" fillId="0" borderId="1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76" fontId="6" fillId="0" borderId="1" xfId="2" applyNumberFormat="1" applyFont="1" applyFill="1" applyBorder="1" applyAlignment="1">
      <alignment horizontal="center" vertical="center"/>
    </xf>
    <xf numFmtId="10" fontId="6" fillId="0" borderId="1" xfId="2" applyNumberFormat="1" applyFont="1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38" fontId="0" fillId="4" borderId="1" xfId="1" applyFont="1" applyFill="1" applyBorder="1">
      <alignment vertical="center"/>
    </xf>
    <xf numFmtId="38" fontId="0" fillId="4" borderId="11" xfId="1" applyFont="1" applyFill="1" applyBorder="1">
      <alignment vertical="center"/>
    </xf>
    <xf numFmtId="177" fontId="0" fillId="4" borderId="1" xfId="0" applyNumberForma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8">
    <dxf>
      <font>
        <b/>
        <i val="0"/>
        <color theme="9" tint="-0.499984740745262"/>
      </font>
      <fill>
        <patternFill>
          <bgColor theme="9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228601</xdr:colOff>
      <xdr:row>10</xdr:row>
      <xdr:rowOff>0</xdr:rowOff>
    </xdr:from>
    <xdr:to>
      <xdr:col>7</xdr:col>
      <xdr:colOff>781051</xdr:colOff>
      <xdr:row>11</xdr:row>
      <xdr:rowOff>314325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A467AB85-1691-4E39-AB4E-1D21F7CAD196}"/>
            </a:ext>
          </a:extLst>
        </xdr:cNvPr>
        <xdr:cNvSpPr/>
      </xdr:nvSpPr>
      <xdr:spPr>
        <a:xfrm>
          <a:off x="5772151" y="3657600"/>
          <a:ext cx="1657350" cy="742950"/>
        </a:xfrm>
        <a:prstGeom prst="wedgeRoundRectCallout">
          <a:avLst>
            <a:gd name="adj1" fmla="val 66743"/>
            <a:gd name="adj2" fmla="val -27546"/>
            <a:gd name="adj3" fmla="val 16667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基準値以上だとセルの色が変化します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1504951</xdr:colOff>
      <xdr:row>4</xdr:row>
      <xdr:rowOff>38100</xdr:rowOff>
    </xdr:from>
    <xdr:to>
      <xdr:col>4</xdr:col>
      <xdr:colOff>409576</xdr:colOff>
      <xdr:row>6</xdr:row>
      <xdr:rowOff>209550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83078975-225C-E918-0F19-580FA1E91F9C}"/>
            </a:ext>
          </a:extLst>
        </xdr:cNvPr>
        <xdr:cNvSpPr/>
      </xdr:nvSpPr>
      <xdr:spPr>
        <a:xfrm>
          <a:off x="2686051" y="1076325"/>
          <a:ext cx="1657350" cy="647700"/>
        </a:xfrm>
        <a:prstGeom prst="wedgeRoundRectCallout">
          <a:avLst>
            <a:gd name="adj1" fmla="val 65594"/>
            <a:gd name="adj2" fmla="val -8428"/>
            <a:gd name="adj3" fmla="val 16667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貴社の決算期を記載してください</a:t>
          </a:r>
        </a:p>
      </xdr:txBody>
    </xdr:sp>
    <xdr:clientData/>
  </xdr:twoCellAnchor>
  <xdr:twoCellAnchor>
    <xdr:from>
      <xdr:col>6</xdr:col>
      <xdr:colOff>228601</xdr:colOff>
      <xdr:row>10</xdr:row>
      <xdr:rowOff>0</xdr:rowOff>
    </xdr:from>
    <xdr:to>
      <xdr:col>7</xdr:col>
      <xdr:colOff>781051</xdr:colOff>
      <xdr:row>11</xdr:row>
      <xdr:rowOff>314325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25C08934-5991-4B7B-823B-6DFE386E8468}"/>
            </a:ext>
          </a:extLst>
        </xdr:cNvPr>
        <xdr:cNvSpPr/>
      </xdr:nvSpPr>
      <xdr:spPr>
        <a:xfrm>
          <a:off x="5953126" y="2847975"/>
          <a:ext cx="1657350" cy="647700"/>
        </a:xfrm>
        <a:prstGeom prst="wedgeRoundRectCallout">
          <a:avLst>
            <a:gd name="adj1" fmla="val 66743"/>
            <a:gd name="adj2" fmla="val -27546"/>
            <a:gd name="adj3" fmla="val 16667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基準値以上だとセルの色が変化します</a:t>
          </a:r>
        </a:p>
      </xdr:txBody>
    </xdr:sp>
    <xdr:clientData/>
  </xdr:twoCellAnchor>
  <xdr:twoCellAnchor>
    <xdr:from>
      <xdr:col>3</xdr:col>
      <xdr:colOff>2581276</xdr:colOff>
      <xdr:row>18</xdr:row>
      <xdr:rowOff>200025</xdr:rowOff>
    </xdr:from>
    <xdr:to>
      <xdr:col>5</xdr:col>
      <xdr:colOff>800101</xdr:colOff>
      <xdr:row>20</xdr:row>
      <xdr:rowOff>180975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6DBD28A8-8A86-421C-9F24-C6F4FCFE63EA}"/>
            </a:ext>
          </a:extLst>
        </xdr:cNvPr>
        <xdr:cNvSpPr/>
      </xdr:nvSpPr>
      <xdr:spPr>
        <a:xfrm>
          <a:off x="3762376" y="5715000"/>
          <a:ext cx="1657350" cy="647700"/>
        </a:xfrm>
        <a:prstGeom prst="wedgeRoundRectCallout">
          <a:avLst>
            <a:gd name="adj1" fmla="val 66743"/>
            <a:gd name="adj2" fmla="val -27546"/>
            <a:gd name="adj3" fmla="val 16667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基準値以上だとセルの色が変化します</a:t>
          </a:r>
        </a:p>
      </xdr:txBody>
    </xdr:sp>
    <xdr:clientData/>
  </xdr:twoCellAnchor>
  <xdr:twoCellAnchor>
    <xdr:from>
      <xdr:col>8</xdr:col>
      <xdr:colOff>790576</xdr:colOff>
      <xdr:row>0</xdr:row>
      <xdr:rowOff>76200</xdr:rowOff>
    </xdr:from>
    <xdr:to>
      <xdr:col>11</xdr:col>
      <xdr:colOff>76201</xdr:colOff>
      <xdr:row>2</xdr:row>
      <xdr:rowOff>171450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F4BFA7D4-9EA1-44C6-95D8-8585141CA593}"/>
            </a:ext>
          </a:extLst>
        </xdr:cNvPr>
        <xdr:cNvSpPr/>
      </xdr:nvSpPr>
      <xdr:spPr>
        <a:xfrm>
          <a:off x="8724901" y="76200"/>
          <a:ext cx="1657350" cy="647700"/>
        </a:xfrm>
        <a:prstGeom prst="wedgeRoundRectCallout">
          <a:avLst>
            <a:gd name="adj1" fmla="val -21188"/>
            <a:gd name="adj2" fmla="val 91572"/>
            <a:gd name="adj3" fmla="val 16667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貴社の業種をプルダウンで選択してください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5E2ED-7B72-479D-9D62-3242A5AE5F64}">
  <dimension ref="A1:V29"/>
  <sheetViews>
    <sheetView showGridLines="0" view="pageBreakPreview" zoomScaleNormal="86" zoomScaleSheetLayoutView="100" workbookViewId="0">
      <selection sqref="A1:XFD1048576"/>
    </sheetView>
  </sheetViews>
  <sheetFormatPr defaultColWidth="0" defaultRowHeight="18.75" x14ac:dyDescent="0.4"/>
  <cols>
    <col min="1" max="1" width="3.5" customWidth="1"/>
    <col min="2" max="2" width="3.75" customWidth="1"/>
    <col min="3" max="3" width="2.75" customWidth="1"/>
    <col min="4" max="4" width="44.125" customWidth="1"/>
    <col min="5" max="5" width="9" style="1" bestFit="1" customWidth="1"/>
    <col min="6" max="9" width="14.5" customWidth="1"/>
    <col min="10" max="10" width="2.125" customWidth="1"/>
    <col min="11" max="11" width="14.5" style="1" customWidth="1"/>
    <col min="12" max="12" width="2.125" customWidth="1"/>
    <col min="13" max="13" width="3.5" customWidth="1"/>
    <col min="14" max="17" width="14.5" style="1" customWidth="1"/>
    <col min="18" max="18" width="3.5" customWidth="1"/>
    <col min="19" max="21" width="8.75" customWidth="1"/>
    <col min="22" max="22" width="9" customWidth="1" collapsed="1"/>
    <col min="23" max="16384" width="9" hidden="1"/>
  </cols>
  <sheetData>
    <row r="1" spans="1:18" ht="24" x14ac:dyDescent="0.4">
      <c r="B1" s="43"/>
      <c r="C1" s="43" t="s">
        <v>21</v>
      </c>
    </row>
    <row r="2" spans="1:18" ht="19.5" thickBot="1" x14ac:dyDescent="0.45">
      <c r="C2" t="s">
        <v>20</v>
      </c>
    </row>
    <row r="3" spans="1:18" ht="19.5" thickBot="1" x14ac:dyDescent="0.45">
      <c r="C3" s="54" t="str">
        <f>IFERROR(IF(#REF!&gt;=1101,"主務省令で定める要件に該当します","主務省令で定める要件に該当しません"),"主務省令で定める要件に該当しません")</f>
        <v>主務省令で定める要件に該当しません</v>
      </c>
      <c r="D3" s="55"/>
    </row>
    <row r="4" spans="1:18" x14ac:dyDescent="0.4">
      <c r="K4" s="53" t="s">
        <v>22</v>
      </c>
      <c r="N4" s="4" t="s">
        <v>19</v>
      </c>
    </row>
    <row r="5" spans="1:18" ht="18.75" customHeight="1" x14ac:dyDescent="0.4">
      <c r="D5" s="1"/>
      <c r="F5" s="5" t="s">
        <v>10</v>
      </c>
      <c r="G5" s="5" t="s">
        <v>9</v>
      </c>
      <c r="H5" s="3" t="s">
        <v>8</v>
      </c>
      <c r="I5" s="3" t="s">
        <v>7</v>
      </c>
      <c r="K5" s="23" t="s">
        <v>18</v>
      </c>
      <c r="N5" s="23" t="s">
        <v>11</v>
      </c>
      <c r="O5" s="23"/>
      <c r="P5" s="23"/>
      <c r="Q5" s="23"/>
    </row>
    <row r="6" spans="1:18" x14ac:dyDescent="0.4">
      <c r="D6" s="1" t="s">
        <v>1</v>
      </c>
      <c r="E6" s="1" t="s">
        <v>0</v>
      </c>
      <c r="F6" s="52"/>
      <c r="G6" s="52"/>
      <c r="H6" s="52"/>
      <c r="I6" s="52"/>
      <c r="K6" s="48"/>
      <c r="N6" s="22" t="s">
        <v>12</v>
      </c>
      <c r="O6" s="22" t="s">
        <v>13</v>
      </c>
      <c r="P6" s="22" t="s">
        <v>14</v>
      </c>
      <c r="Q6" s="22" t="s">
        <v>15</v>
      </c>
    </row>
    <row r="7" spans="1:18" ht="21.75" customHeight="1" x14ac:dyDescent="0.4">
      <c r="C7" s="7" t="s">
        <v>16</v>
      </c>
      <c r="D7" s="11"/>
      <c r="E7" s="12"/>
      <c r="F7" s="15"/>
      <c r="G7" s="15"/>
      <c r="H7" s="15"/>
      <c r="I7" s="16"/>
      <c r="K7" s="20"/>
      <c r="N7" s="27"/>
      <c r="O7" s="8"/>
      <c r="P7" s="8"/>
      <c r="Q7" s="28"/>
    </row>
    <row r="8" spans="1:18" ht="36.75" customHeight="1" x14ac:dyDescent="0.4">
      <c r="C8" s="9"/>
      <c r="D8" s="2" t="s">
        <v>35</v>
      </c>
      <c r="E8" s="19" t="s">
        <v>3</v>
      </c>
      <c r="F8" s="50"/>
      <c r="G8" s="50"/>
      <c r="H8" s="50"/>
      <c r="I8" s="51"/>
      <c r="K8" s="25"/>
      <c r="N8" s="25"/>
      <c r="O8" s="25"/>
      <c r="P8" s="25"/>
      <c r="Q8" s="25"/>
    </row>
    <row r="9" spans="1:18" ht="36.75" customHeight="1" thickBot="1" x14ac:dyDescent="0.45">
      <c r="C9" s="9"/>
      <c r="D9" s="2" t="s">
        <v>34</v>
      </c>
      <c r="E9" s="19" t="s">
        <v>4</v>
      </c>
      <c r="F9" s="49"/>
      <c r="G9" s="49"/>
      <c r="H9" s="49"/>
      <c r="I9" s="49"/>
      <c r="K9" s="25"/>
      <c r="N9" s="25"/>
      <c r="O9" s="25"/>
      <c r="P9" s="25"/>
      <c r="Q9" s="25"/>
    </row>
    <row r="10" spans="1:18" ht="36.75" customHeight="1" thickBot="1" x14ac:dyDescent="0.45">
      <c r="A10" s="45"/>
      <c r="C10" s="9"/>
      <c r="D10" s="42" t="s">
        <v>36</v>
      </c>
      <c r="E10" s="19" t="s">
        <v>3</v>
      </c>
      <c r="F10" s="29" t="e">
        <f>F8/F9</f>
        <v>#DIV/0!</v>
      </c>
      <c r="G10" s="29" t="e">
        <f>G8/G9</f>
        <v>#DIV/0!</v>
      </c>
      <c r="H10" s="30" t="e">
        <f>H8/H9</f>
        <v>#DIV/0!</v>
      </c>
      <c r="I10" s="31" t="e">
        <f>I8/I9</f>
        <v>#DIV/0!</v>
      </c>
      <c r="K10" s="44" t="e">
        <f>INDEX($N10:$Q10,1,MATCH($K$6,$N$6:$Q$6,0))</f>
        <v>#N/A</v>
      </c>
      <c r="M10" s="45"/>
      <c r="N10" s="44">
        <v>5420</v>
      </c>
      <c r="O10" s="44">
        <v>5600</v>
      </c>
      <c r="P10" s="44">
        <v>5240</v>
      </c>
      <c r="Q10" s="44">
        <v>3720</v>
      </c>
      <c r="R10" s="45"/>
    </row>
    <row r="11" spans="1:18" ht="36.75" customHeight="1" thickBot="1" x14ac:dyDescent="0.45">
      <c r="A11" s="45"/>
      <c r="C11" s="9"/>
      <c r="D11" s="42" t="s">
        <v>28</v>
      </c>
      <c r="E11" s="19" t="s">
        <v>5</v>
      </c>
      <c r="F11" s="18"/>
      <c r="G11" s="18"/>
      <c r="H11" s="26"/>
      <c r="I11" s="32" t="e">
        <f>(I9/F9)^(1/3)-1</f>
        <v>#DIV/0!</v>
      </c>
      <c r="K11" s="46" t="e">
        <f t="shared" ref="K11" si="0">INDEX($N11:$Q11,1,MATCH($K$6,$N$6:$Q$6,0))</f>
        <v>#N/A</v>
      </c>
      <c r="M11" s="45"/>
      <c r="N11" s="46">
        <v>7.0000000000000001E-3</v>
      </c>
      <c r="O11" s="46">
        <v>5.0000000000000001E-3</v>
      </c>
      <c r="P11" s="46">
        <v>1.0999999999999999E-2</v>
      </c>
      <c r="Q11" s="46">
        <v>0.01</v>
      </c>
      <c r="R11" s="45"/>
    </row>
    <row r="12" spans="1:18" ht="21.75" customHeight="1" x14ac:dyDescent="0.4">
      <c r="C12" s="7" t="s">
        <v>17</v>
      </c>
      <c r="D12" s="13"/>
      <c r="E12" s="14"/>
      <c r="F12" s="13"/>
      <c r="G12" s="13"/>
      <c r="H12" s="13"/>
      <c r="I12" s="17"/>
      <c r="K12" s="21"/>
      <c r="N12" s="27"/>
      <c r="O12" s="8"/>
      <c r="P12" s="8"/>
      <c r="Q12" s="28"/>
    </row>
    <row r="13" spans="1:18" ht="36.75" customHeight="1" x14ac:dyDescent="0.4">
      <c r="C13" s="9"/>
      <c r="D13" s="42" t="s">
        <v>6</v>
      </c>
      <c r="E13" s="6" t="s">
        <v>2</v>
      </c>
      <c r="F13" s="50"/>
      <c r="G13" s="50"/>
      <c r="H13" s="50"/>
      <c r="I13" s="50"/>
      <c r="K13" s="25"/>
      <c r="N13" s="25"/>
      <c r="O13" s="25"/>
      <c r="P13" s="25"/>
      <c r="Q13" s="25"/>
    </row>
    <row r="14" spans="1:18" ht="36.75" customHeight="1" x14ac:dyDescent="0.4">
      <c r="C14" s="9"/>
      <c r="D14" s="42" t="s">
        <v>24</v>
      </c>
      <c r="E14" s="6" t="s">
        <v>2</v>
      </c>
      <c r="F14" s="50"/>
      <c r="G14" s="50"/>
      <c r="H14" s="50"/>
      <c r="I14" s="50"/>
      <c r="K14" s="25"/>
      <c r="N14" s="25"/>
      <c r="O14" s="25"/>
      <c r="P14" s="25"/>
      <c r="Q14" s="25"/>
    </row>
    <row r="15" spans="1:18" ht="36.75" customHeight="1" x14ac:dyDescent="0.4">
      <c r="C15" s="9"/>
      <c r="D15" s="42" t="s">
        <v>25</v>
      </c>
      <c r="E15" s="6" t="s">
        <v>2</v>
      </c>
      <c r="F15" s="50"/>
      <c r="G15" s="50"/>
      <c r="H15" s="50"/>
      <c r="I15" s="50"/>
      <c r="K15" s="25"/>
      <c r="N15" s="25"/>
      <c r="O15" s="25"/>
      <c r="P15" s="25"/>
      <c r="Q15" s="25"/>
    </row>
    <row r="16" spans="1:18" ht="36.75" customHeight="1" x14ac:dyDescent="0.4">
      <c r="C16" s="9"/>
      <c r="D16" s="42" t="s">
        <v>26</v>
      </c>
      <c r="E16" s="6" t="s">
        <v>2</v>
      </c>
      <c r="F16" s="50"/>
      <c r="G16" s="50"/>
      <c r="H16" s="50"/>
      <c r="I16" s="50"/>
      <c r="K16" s="25"/>
      <c r="N16" s="25"/>
      <c r="O16" s="25"/>
      <c r="P16" s="25"/>
      <c r="Q16" s="25"/>
    </row>
    <row r="17" spans="1:18" ht="36.75" customHeight="1" thickBot="1" x14ac:dyDescent="0.45">
      <c r="C17" s="9"/>
      <c r="D17" s="42" t="s">
        <v>27</v>
      </c>
      <c r="E17" s="6" t="s">
        <v>2</v>
      </c>
      <c r="F17" s="51"/>
      <c r="G17" s="51"/>
      <c r="H17" s="51"/>
      <c r="I17" s="51"/>
      <c r="K17" s="25"/>
      <c r="N17" s="25"/>
      <c r="O17" s="25"/>
      <c r="P17" s="25"/>
      <c r="Q17" s="25"/>
    </row>
    <row r="18" spans="1:18" ht="36.75" customHeight="1" thickTop="1" x14ac:dyDescent="0.4">
      <c r="A18" s="45"/>
      <c r="C18" s="9"/>
      <c r="D18" s="42" t="s">
        <v>29</v>
      </c>
      <c r="E18" s="6" t="s">
        <v>5</v>
      </c>
      <c r="F18" s="38" t="e">
        <f>F14/F$13</f>
        <v>#DIV/0!</v>
      </c>
      <c r="G18" s="34" t="e">
        <f t="shared" ref="G18:I18" si="1">G14/G$13</f>
        <v>#DIV/0!</v>
      </c>
      <c r="H18" s="35" t="e">
        <f t="shared" si="1"/>
        <v>#DIV/0!</v>
      </c>
      <c r="I18" s="36" t="e">
        <f t="shared" si="1"/>
        <v>#DIV/0!</v>
      </c>
      <c r="K18" s="47" t="e">
        <f t="shared" ref="K18:K21" si="2">INDEX($N18:$Q18,1,MATCH($K$6,$N$6:$Q$6,0))</f>
        <v>#N/A</v>
      </c>
      <c r="M18" s="45"/>
      <c r="N18" s="47">
        <v>3.9E-2</v>
      </c>
      <c r="O18" s="47">
        <v>6.0000000000000001E-3</v>
      </c>
      <c r="P18" s="47">
        <v>5.3999999999999999E-2</v>
      </c>
      <c r="Q18" s="47">
        <v>2.4E-2</v>
      </c>
      <c r="R18" s="45"/>
    </row>
    <row r="19" spans="1:18" ht="36.75" customHeight="1" x14ac:dyDescent="0.4">
      <c r="A19" s="45"/>
      <c r="C19" s="9"/>
      <c r="D19" s="42" t="s">
        <v>30</v>
      </c>
      <c r="E19" s="6" t="s">
        <v>5</v>
      </c>
      <c r="F19" s="38" t="e">
        <f t="shared" ref="F19:I21" si="3">F15/F$13</f>
        <v>#DIV/0!</v>
      </c>
      <c r="G19" s="37" t="e">
        <f t="shared" si="3"/>
        <v>#DIV/0!</v>
      </c>
      <c r="H19" s="33" t="e">
        <f t="shared" si="3"/>
        <v>#DIV/0!</v>
      </c>
      <c r="I19" s="38" t="e">
        <f t="shared" si="3"/>
        <v>#DIV/0!</v>
      </c>
      <c r="K19" s="47" t="e">
        <f t="shared" si="2"/>
        <v>#N/A</v>
      </c>
      <c r="M19" s="45"/>
      <c r="N19" s="47">
        <v>3.0000000000000001E-3</v>
      </c>
      <c r="O19" s="47">
        <v>1E-3</v>
      </c>
      <c r="P19" s="47">
        <v>5.0000000000000001E-3</v>
      </c>
      <c r="Q19" s="47">
        <v>2E-3</v>
      </c>
      <c r="R19" s="45"/>
    </row>
    <row r="20" spans="1:18" ht="36.75" customHeight="1" x14ac:dyDescent="0.4">
      <c r="A20" s="45"/>
      <c r="C20" s="9"/>
      <c r="D20" s="42" t="s">
        <v>31</v>
      </c>
      <c r="E20" s="6" t="s">
        <v>5</v>
      </c>
      <c r="F20" s="38" t="e">
        <f t="shared" si="3"/>
        <v>#DIV/0!</v>
      </c>
      <c r="G20" s="37" t="e">
        <f t="shared" si="3"/>
        <v>#DIV/0!</v>
      </c>
      <c r="H20" s="33" t="e">
        <f t="shared" si="3"/>
        <v>#DIV/0!</v>
      </c>
      <c r="I20" s="38" t="e">
        <f t="shared" si="3"/>
        <v>#DIV/0!</v>
      </c>
      <c r="K20" s="47" t="e">
        <f t="shared" si="2"/>
        <v>#N/A</v>
      </c>
      <c r="M20" s="45"/>
      <c r="N20" s="47">
        <v>2.3E-2</v>
      </c>
      <c r="O20" s="47">
        <v>5.0000000000000001E-3</v>
      </c>
      <c r="P20" s="47">
        <v>4.0000000000000001E-3</v>
      </c>
      <c r="Q20" s="47">
        <v>1E-3</v>
      </c>
      <c r="R20" s="45"/>
    </row>
    <row r="21" spans="1:18" ht="36.75" customHeight="1" thickBot="1" x14ac:dyDescent="0.45">
      <c r="A21" s="45"/>
      <c r="C21" s="10"/>
      <c r="D21" s="42" t="s">
        <v>32</v>
      </c>
      <c r="E21" s="6" t="s">
        <v>5</v>
      </c>
      <c r="F21" s="38" t="e">
        <f t="shared" si="3"/>
        <v>#DIV/0!</v>
      </c>
      <c r="G21" s="39" t="e">
        <f t="shared" si="3"/>
        <v>#DIV/0!</v>
      </c>
      <c r="H21" s="40" t="e">
        <f t="shared" si="3"/>
        <v>#DIV/0!</v>
      </c>
      <c r="I21" s="41" t="e">
        <f t="shared" si="3"/>
        <v>#DIV/0!</v>
      </c>
      <c r="K21" s="47" t="e">
        <f t="shared" si="2"/>
        <v>#N/A</v>
      </c>
      <c r="M21" s="45"/>
      <c r="N21" s="47">
        <v>5.0000000000000001E-4</v>
      </c>
      <c r="O21" s="47">
        <v>1E-4</v>
      </c>
      <c r="P21" s="47">
        <v>4.0000000000000002E-4</v>
      </c>
      <c r="Q21" s="47">
        <v>2.9999999999999997E-4</v>
      </c>
      <c r="R21" s="45"/>
    </row>
    <row r="22" spans="1:18" ht="18.75" customHeight="1" thickTop="1" x14ac:dyDescent="0.4"/>
    <row r="23" spans="1:18" x14ac:dyDescent="0.4">
      <c r="D23" t="s">
        <v>37</v>
      </c>
      <c r="N23" s="24"/>
    </row>
    <row r="24" spans="1:18" x14ac:dyDescent="0.4">
      <c r="D24" t="s">
        <v>33</v>
      </c>
      <c r="N24" s="24"/>
    </row>
    <row r="26" spans="1:18" x14ac:dyDescent="0.4">
      <c r="N26" s="24"/>
      <c r="O26" s="24"/>
      <c r="P26" s="24"/>
      <c r="Q26" s="24"/>
    </row>
    <row r="27" spans="1:18" x14ac:dyDescent="0.4">
      <c r="N27" s="24"/>
      <c r="O27" s="24"/>
      <c r="P27" s="24"/>
      <c r="Q27" s="24"/>
    </row>
    <row r="28" spans="1:18" x14ac:dyDescent="0.4">
      <c r="N28" s="24"/>
      <c r="O28" s="24"/>
      <c r="P28" s="24"/>
      <c r="Q28" s="24"/>
    </row>
    <row r="29" spans="1:18" x14ac:dyDescent="0.4">
      <c r="N29" s="24"/>
      <c r="O29" s="24"/>
      <c r="P29" s="24"/>
      <c r="Q29" s="24"/>
    </row>
  </sheetData>
  <mergeCells count="1">
    <mergeCell ref="C3:D3"/>
  </mergeCells>
  <phoneticPr fontId="3"/>
  <conditionalFormatting sqref="C3:D3">
    <cfRule type="expression" dxfId="7" priority="2">
      <formula>$C$3="主務省令で定める要件に該当します"</formula>
    </cfRule>
    <cfRule type="expression" dxfId="6" priority="3">
      <formula>$C$3="主務省令で定める要件に該当しません"</formula>
    </cfRule>
  </conditionalFormatting>
  <conditionalFormatting sqref="G18:I21">
    <cfRule type="expression" dxfId="5" priority="4">
      <formula>G18&gt;=$K18</formula>
    </cfRule>
  </conditionalFormatting>
  <conditionalFormatting sqref="I10:I11">
    <cfRule type="expression" dxfId="4" priority="1">
      <formula>I10&gt;=$K10</formula>
    </cfRule>
  </conditionalFormatting>
  <dataValidations count="1">
    <dataValidation type="list" allowBlank="1" showInputMessage="1" showErrorMessage="1" sqref="K6" xr:uid="{F4D1219F-42B4-4509-AAB0-AF4AD40F52E0}">
      <formula1>$N$6:$Q$6</formula1>
    </dataValidation>
  </dataValidations>
  <pageMargins left="0.7" right="0.7" top="0.75" bottom="0.75" header="0.3" footer="0.3"/>
  <pageSetup paperSize="9" scale="38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9CB5A-8FE9-45FF-8038-FD91F29F7746}">
  <sheetPr>
    <tabColor theme="1" tint="0.499984740745262"/>
  </sheetPr>
  <dimension ref="A1:U29"/>
  <sheetViews>
    <sheetView showGridLines="0" tabSelected="1" view="pageBreakPreview" zoomScaleNormal="86" zoomScaleSheetLayoutView="100" workbookViewId="0">
      <selection sqref="A1:XFD1048576"/>
    </sheetView>
  </sheetViews>
  <sheetFormatPr defaultColWidth="0" defaultRowHeight="18.75" x14ac:dyDescent="0.4"/>
  <cols>
    <col min="1" max="1" width="3.5" customWidth="1"/>
    <col min="2" max="2" width="3.75" customWidth="1"/>
    <col min="3" max="3" width="2.75" customWidth="1"/>
    <col min="4" max="4" width="44.875" customWidth="1"/>
    <col min="5" max="5" width="9" style="1" bestFit="1" customWidth="1"/>
    <col min="6" max="9" width="14.5" customWidth="1"/>
    <col min="10" max="10" width="2.125" customWidth="1"/>
    <col min="11" max="11" width="14.5" style="1" customWidth="1"/>
    <col min="12" max="12" width="2.125" customWidth="1"/>
    <col min="13" max="13" width="3.5" customWidth="1"/>
    <col min="14" max="17" width="14.5" style="1" customWidth="1"/>
    <col min="18" max="18" width="3.5" customWidth="1"/>
    <col min="19" max="21" width="8.75" customWidth="1"/>
    <col min="22" max="16384" width="9" hidden="1"/>
  </cols>
  <sheetData>
    <row r="1" spans="1:18" ht="24" x14ac:dyDescent="0.4">
      <c r="B1" s="43"/>
      <c r="C1" s="43" t="s">
        <v>23</v>
      </c>
    </row>
    <row r="2" spans="1:18" ht="19.5" thickBot="1" x14ac:dyDescent="0.45">
      <c r="C2" t="s">
        <v>20</v>
      </c>
    </row>
    <row r="3" spans="1:18" ht="19.5" thickBot="1" x14ac:dyDescent="0.45">
      <c r="C3" s="54" t="str">
        <f>IFERROR(IF(#REF!&gt;=1101,"主務省令で定める要件に該当します","主務省令で定める要件に該当しません"),"主務省令で定める要件に該当しません")</f>
        <v>主務省令で定める要件に該当しません</v>
      </c>
      <c r="D3" s="55"/>
    </row>
    <row r="4" spans="1:18" x14ac:dyDescent="0.4">
      <c r="K4" s="53" t="s">
        <v>22</v>
      </c>
      <c r="N4" s="4" t="s">
        <v>19</v>
      </c>
    </row>
    <row r="5" spans="1:18" ht="18.75" customHeight="1" x14ac:dyDescent="0.4">
      <c r="D5" s="1"/>
      <c r="F5" s="5" t="s">
        <v>10</v>
      </c>
      <c r="G5" s="5" t="s">
        <v>9</v>
      </c>
      <c r="H5" s="3" t="s">
        <v>8</v>
      </c>
      <c r="I5" s="3" t="s">
        <v>7</v>
      </c>
      <c r="K5" s="23" t="s">
        <v>18</v>
      </c>
      <c r="N5" s="23" t="s">
        <v>11</v>
      </c>
      <c r="O5" s="23"/>
      <c r="P5" s="23"/>
      <c r="Q5" s="23"/>
    </row>
    <row r="6" spans="1:18" x14ac:dyDescent="0.4">
      <c r="D6" s="1" t="s">
        <v>1</v>
      </c>
      <c r="E6" s="1" t="s">
        <v>0</v>
      </c>
      <c r="F6" s="52">
        <v>44286</v>
      </c>
      <c r="G6" s="52">
        <v>44651</v>
      </c>
      <c r="H6" s="52">
        <v>45016</v>
      </c>
      <c r="I6" s="52">
        <v>45382</v>
      </c>
      <c r="K6" s="48" t="s">
        <v>12</v>
      </c>
      <c r="N6" s="22" t="s">
        <v>12</v>
      </c>
      <c r="O6" s="22" t="s">
        <v>13</v>
      </c>
      <c r="P6" s="22" t="s">
        <v>14</v>
      </c>
      <c r="Q6" s="22" t="s">
        <v>15</v>
      </c>
    </row>
    <row r="7" spans="1:18" ht="21.75" customHeight="1" x14ac:dyDescent="0.4">
      <c r="C7" s="7" t="s">
        <v>16</v>
      </c>
      <c r="D7" s="11"/>
      <c r="E7" s="12"/>
      <c r="F7" s="15"/>
      <c r="G7" s="15"/>
      <c r="H7" s="15"/>
      <c r="I7" s="16"/>
      <c r="K7" s="20"/>
      <c r="N7" s="27"/>
      <c r="O7" s="8"/>
      <c r="P7" s="8"/>
      <c r="Q7" s="28"/>
    </row>
    <row r="8" spans="1:18" ht="36.75" customHeight="1" x14ac:dyDescent="0.4">
      <c r="C8" s="9"/>
      <c r="D8" s="2" t="s">
        <v>35</v>
      </c>
      <c r="E8" s="19" t="s">
        <v>3</v>
      </c>
      <c r="F8" s="50">
        <v>3000000</v>
      </c>
      <c r="G8" s="50">
        <v>3100000</v>
      </c>
      <c r="H8" s="50">
        <v>3300000</v>
      </c>
      <c r="I8" s="51">
        <v>3600000</v>
      </c>
      <c r="K8" s="25"/>
      <c r="N8" s="25"/>
      <c r="O8" s="25"/>
      <c r="P8" s="25"/>
      <c r="Q8" s="25"/>
    </row>
    <row r="9" spans="1:18" ht="36.75" customHeight="1" thickBot="1" x14ac:dyDescent="0.45">
      <c r="C9" s="9"/>
      <c r="D9" s="2" t="s">
        <v>34</v>
      </c>
      <c r="E9" s="19" t="s">
        <v>4</v>
      </c>
      <c r="F9" s="49">
        <v>560</v>
      </c>
      <c r="G9" s="49">
        <v>570</v>
      </c>
      <c r="H9" s="49">
        <v>590</v>
      </c>
      <c r="I9" s="49">
        <v>620</v>
      </c>
      <c r="K9" s="25"/>
      <c r="N9" s="25"/>
      <c r="O9" s="25"/>
      <c r="P9" s="25"/>
      <c r="Q9" s="25"/>
    </row>
    <row r="10" spans="1:18" ht="36.75" customHeight="1" thickBot="1" x14ac:dyDescent="0.45">
      <c r="A10" s="45"/>
      <c r="C10" s="9"/>
      <c r="D10" s="42" t="s">
        <v>36</v>
      </c>
      <c r="E10" s="19" t="s">
        <v>3</v>
      </c>
      <c r="F10" s="29">
        <f>F8/F9</f>
        <v>5357.1428571428569</v>
      </c>
      <c r="G10" s="29">
        <f>G8/G9</f>
        <v>5438.5964912280706</v>
      </c>
      <c r="H10" s="30">
        <f>H8/H9</f>
        <v>5593.2203389830511</v>
      </c>
      <c r="I10" s="31">
        <f>I8/I9</f>
        <v>5806.4516129032254</v>
      </c>
      <c r="K10" s="44">
        <f t="shared" ref="K10:K11" si="0">INDEX($N10:$Q10,1,MATCH($K$6,$N$6:$Q$6,0))</f>
        <v>5420</v>
      </c>
      <c r="M10" s="45"/>
      <c r="N10" s="44">
        <v>5420</v>
      </c>
      <c r="O10" s="44">
        <v>5600</v>
      </c>
      <c r="P10" s="44">
        <v>5240</v>
      </c>
      <c r="Q10" s="44">
        <v>3720</v>
      </c>
      <c r="R10" s="45"/>
    </row>
    <row r="11" spans="1:18" ht="36.75" customHeight="1" thickBot="1" x14ac:dyDescent="0.45">
      <c r="A11" s="45"/>
      <c r="C11" s="9"/>
      <c r="D11" s="42" t="s">
        <v>28</v>
      </c>
      <c r="E11" s="19" t="s">
        <v>5</v>
      </c>
      <c r="F11" s="18"/>
      <c r="G11" s="18"/>
      <c r="H11" s="26"/>
      <c r="I11" s="32">
        <f>(I9/F9)^(1/3)-1</f>
        <v>3.450966906825137E-2</v>
      </c>
      <c r="K11" s="46">
        <f t="shared" si="0"/>
        <v>7.0000000000000001E-3</v>
      </c>
      <c r="M11" s="45"/>
      <c r="N11" s="46">
        <v>7.0000000000000001E-3</v>
      </c>
      <c r="O11" s="46">
        <v>5.0000000000000001E-3</v>
      </c>
      <c r="P11" s="46">
        <v>1.0999999999999999E-2</v>
      </c>
      <c r="Q11" s="46">
        <v>0.01</v>
      </c>
      <c r="R11" s="45"/>
    </row>
    <row r="12" spans="1:18" ht="21.75" customHeight="1" x14ac:dyDescent="0.4">
      <c r="C12" s="7" t="s">
        <v>17</v>
      </c>
      <c r="D12" s="13"/>
      <c r="E12" s="14"/>
      <c r="F12" s="13"/>
      <c r="G12" s="13"/>
      <c r="H12" s="13"/>
      <c r="I12" s="17"/>
      <c r="K12" s="21"/>
      <c r="N12" s="27"/>
      <c r="O12" s="8"/>
      <c r="P12" s="8"/>
      <c r="Q12" s="28"/>
    </row>
    <row r="13" spans="1:18" ht="36.75" customHeight="1" x14ac:dyDescent="0.4">
      <c r="C13" s="9"/>
      <c r="D13" s="42" t="s">
        <v>6</v>
      </c>
      <c r="E13" s="6" t="s">
        <v>2</v>
      </c>
      <c r="F13" s="50">
        <v>5000000</v>
      </c>
      <c r="G13" s="50">
        <f>F13*1.05</f>
        <v>5250000</v>
      </c>
      <c r="H13" s="50">
        <f t="shared" ref="H13:I13" si="1">G13*1.05</f>
        <v>5512500</v>
      </c>
      <c r="I13" s="50">
        <f t="shared" si="1"/>
        <v>5788125</v>
      </c>
      <c r="K13" s="25"/>
      <c r="N13" s="25"/>
      <c r="O13" s="25"/>
      <c r="P13" s="25"/>
      <c r="Q13" s="25"/>
    </row>
    <row r="14" spans="1:18" ht="36.75" customHeight="1" x14ac:dyDescent="0.4">
      <c r="C14" s="9"/>
      <c r="D14" s="42" t="s">
        <v>24</v>
      </c>
      <c r="E14" s="6" t="s">
        <v>2</v>
      </c>
      <c r="F14" s="50">
        <v>100000</v>
      </c>
      <c r="G14" s="50">
        <v>100000</v>
      </c>
      <c r="H14" s="50">
        <v>500000</v>
      </c>
      <c r="I14" s="50">
        <v>200000</v>
      </c>
      <c r="K14" s="25"/>
      <c r="N14" s="25"/>
      <c r="O14" s="25"/>
      <c r="P14" s="25"/>
      <c r="Q14" s="25"/>
    </row>
    <row r="15" spans="1:18" ht="36.75" customHeight="1" x14ac:dyDescent="0.4">
      <c r="C15" s="9"/>
      <c r="D15" s="42" t="s">
        <v>25</v>
      </c>
      <c r="E15" s="6" t="s">
        <v>2</v>
      </c>
      <c r="F15" s="50">
        <v>30000</v>
      </c>
      <c r="G15" s="50">
        <v>30000</v>
      </c>
      <c r="H15" s="50">
        <v>30000</v>
      </c>
      <c r="I15" s="50">
        <v>30000</v>
      </c>
      <c r="K15" s="25"/>
      <c r="N15" s="25"/>
      <c r="O15" s="25"/>
      <c r="P15" s="25"/>
      <c r="Q15" s="25"/>
    </row>
    <row r="16" spans="1:18" ht="36.75" customHeight="1" x14ac:dyDescent="0.4">
      <c r="C16" s="9"/>
      <c r="D16" s="42" t="s">
        <v>26</v>
      </c>
      <c r="E16" s="6" t="s">
        <v>2</v>
      </c>
      <c r="F16" s="50">
        <v>50000</v>
      </c>
      <c r="G16" s="50">
        <v>50000</v>
      </c>
      <c r="H16" s="50">
        <v>10000</v>
      </c>
      <c r="I16" s="50">
        <v>10000</v>
      </c>
      <c r="K16" s="25"/>
      <c r="N16" s="25"/>
      <c r="O16" s="25"/>
      <c r="P16" s="25"/>
      <c r="Q16" s="25"/>
    </row>
    <row r="17" spans="1:18" ht="36.75" customHeight="1" thickBot="1" x14ac:dyDescent="0.45">
      <c r="C17" s="9"/>
      <c r="D17" s="42" t="s">
        <v>27</v>
      </c>
      <c r="E17" s="6" t="s">
        <v>2</v>
      </c>
      <c r="F17" s="51">
        <v>2000</v>
      </c>
      <c r="G17" s="51">
        <v>4000</v>
      </c>
      <c r="H17" s="51">
        <v>5000</v>
      </c>
      <c r="I17" s="51">
        <v>5000</v>
      </c>
      <c r="K17" s="25"/>
      <c r="N17" s="25"/>
      <c r="O17" s="25"/>
      <c r="P17" s="25"/>
      <c r="Q17" s="25"/>
    </row>
    <row r="18" spans="1:18" ht="36.75" customHeight="1" thickTop="1" x14ac:dyDescent="0.4">
      <c r="A18" s="45"/>
      <c r="C18" s="9"/>
      <c r="D18" s="42" t="s">
        <v>29</v>
      </c>
      <c r="E18" s="6" t="s">
        <v>5</v>
      </c>
      <c r="F18" s="38">
        <f>F14/F$13</f>
        <v>0.02</v>
      </c>
      <c r="G18" s="34">
        <f t="shared" ref="G18:I18" si="2">G14/G$13</f>
        <v>1.9047619047619049E-2</v>
      </c>
      <c r="H18" s="35">
        <f t="shared" si="2"/>
        <v>9.0702947845804988E-2</v>
      </c>
      <c r="I18" s="36">
        <f t="shared" si="2"/>
        <v>3.4553503941259042E-2</v>
      </c>
      <c r="K18" s="47">
        <f t="shared" ref="K18:K21" si="3">INDEX($N18:$Q18,1,MATCH($K$6,$N$6:$Q$6,0))</f>
        <v>3.9E-2</v>
      </c>
      <c r="M18" s="45"/>
      <c r="N18" s="47">
        <v>3.9E-2</v>
      </c>
      <c r="O18" s="47">
        <v>6.0000000000000001E-3</v>
      </c>
      <c r="P18" s="47">
        <v>5.3999999999999999E-2</v>
      </c>
      <c r="Q18" s="47">
        <v>2.4E-2</v>
      </c>
      <c r="R18" s="45"/>
    </row>
    <row r="19" spans="1:18" ht="36.75" customHeight="1" x14ac:dyDescent="0.4">
      <c r="A19" s="45"/>
      <c r="C19" s="9"/>
      <c r="D19" s="42" t="s">
        <v>30</v>
      </c>
      <c r="E19" s="6" t="s">
        <v>5</v>
      </c>
      <c r="F19" s="38">
        <f t="shared" ref="F19:I21" si="4">F15/F$13</f>
        <v>6.0000000000000001E-3</v>
      </c>
      <c r="G19" s="37">
        <f t="shared" si="4"/>
        <v>5.7142857142857143E-3</v>
      </c>
      <c r="H19" s="33">
        <f t="shared" si="4"/>
        <v>5.4421768707482989E-3</v>
      </c>
      <c r="I19" s="38">
        <f t="shared" si="4"/>
        <v>5.1830255911888565E-3</v>
      </c>
      <c r="K19" s="47">
        <f t="shared" si="3"/>
        <v>3.0000000000000001E-3</v>
      </c>
      <c r="M19" s="45"/>
      <c r="N19" s="47">
        <v>3.0000000000000001E-3</v>
      </c>
      <c r="O19" s="47">
        <v>1E-3</v>
      </c>
      <c r="P19" s="47">
        <v>5.0000000000000001E-3</v>
      </c>
      <c r="Q19" s="47">
        <v>2E-3</v>
      </c>
      <c r="R19" s="45"/>
    </row>
    <row r="20" spans="1:18" ht="36.75" customHeight="1" x14ac:dyDescent="0.4">
      <c r="A20" s="45"/>
      <c r="C20" s="9"/>
      <c r="D20" s="42" t="s">
        <v>31</v>
      </c>
      <c r="E20" s="6" t="s">
        <v>5</v>
      </c>
      <c r="F20" s="38">
        <f t="shared" si="4"/>
        <v>0.01</v>
      </c>
      <c r="G20" s="37">
        <f t="shared" si="4"/>
        <v>9.5238095238095247E-3</v>
      </c>
      <c r="H20" s="33">
        <f t="shared" si="4"/>
        <v>1.8140589569160999E-3</v>
      </c>
      <c r="I20" s="38">
        <f t="shared" si="4"/>
        <v>1.7276751970629522E-3</v>
      </c>
      <c r="K20" s="47">
        <f t="shared" si="3"/>
        <v>2.3E-2</v>
      </c>
      <c r="M20" s="45"/>
      <c r="N20" s="47">
        <v>2.3E-2</v>
      </c>
      <c r="O20" s="47">
        <v>5.0000000000000001E-3</v>
      </c>
      <c r="P20" s="47">
        <v>4.0000000000000001E-3</v>
      </c>
      <c r="Q20" s="47">
        <v>1E-3</v>
      </c>
      <c r="R20" s="45"/>
    </row>
    <row r="21" spans="1:18" ht="36.75" customHeight="1" thickBot="1" x14ac:dyDescent="0.45">
      <c r="A21" s="45"/>
      <c r="C21" s="10"/>
      <c r="D21" s="42" t="s">
        <v>32</v>
      </c>
      <c r="E21" s="6" t="s">
        <v>5</v>
      </c>
      <c r="F21" s="38">
        <f t="shared" si="4"/>
        <v>4.0000000000000002E-4</v>
      </c>
      <c r="G21" s="39">
        <f t="shared" si="4"/>
        <v>7.6190476190476193E-4</v>
      </c>
      <c r="H21" s="40">
        <f t="shared" si="4"/>
        <v>9.0702947845804993E-4</v>
      </c>
      <c r="I21" s="41">
        <f t="shared" si="4"/>
        <v>8.6383759853147612E-4</v>
      </c>
      <c r="K21" s="47">
        <f t="shared" si="3"/>
        <v>5.0000000000000001E-4</v>
      </c>
      <c r="M21" s="45"/>
      <c r="N21" s="47">
        <v>5.0000000000000001E-4</v>
      </c>
      <c r="O21" s="47">
        <v>1E-4</v>
      </c>
      <c r="P21" s="47">
        <v>4.0000000000000002E-4</v>
      </c>
      <c r="Q21" s="47">
        <v>2.9999999999999997E-4</v>
      </c>
      <c r="R21" s="45"/>
    </row>
    <row r="22" spans="1:18" ht="18.75" customHeight="1" thickTop="1" x14ac:dyDescent="0.4"/>
    <row r="23" spans="1:18" x14ac:dyDescent="0.4">
      <c r="D23" t="s">
        <v>37</v>
      </c>
      <c r="N23" s="24"/>
    </row>
    <row r="24" spans="1:18" x14ac:dyDescent="0.4">
      <c r="D24" t="s">
        <v>33</v>
      </c>
      <c r="N24" s="24"/>
    </row>
    <row r="26" spans="1:18" x14ac:dyDescent="0.4">
      <c r="N26" s="24"/>
      <c r="O26" s="24"/>
      <c r="P26" s="24"/>
      <c r="Q26" s="24"/>
    </row>
    <row r="27" spans="1:18" x14ac:dyDescent="0.4">
      <c r="N27" s="24"/>
      <c r="O27" s="24"/>
      <c r="P27" s="24"/>
      <c r="Q27" s="24"/>
    </row>
    <row r="28" spans="1:18" x14ac:dyDescent="0.4">
      <c r="N28" s="24"/>
      <c r="O28" s="24"/>
      <c r="P28" s="24"/>
      <c r="Q28" s="24"/>
    </row>
    <row r="29" spans="1:18" x14ac:dyDescent="0.4">
      <c r="N29" s="24"/>
      <c r="O29" s="24"/>
      <c r="P29" s="24"/>
      <c r="Q29" s="24"/>
    </row>
  </sheetData>
  <mergeCells count="1">
    <mergeCell ref="C3:D3"/>
  </mergeCells>
  <phoneticPr fontId="3"/>
  <conditionalFormatting sqref="C3:D3">
    <cfRule type="expression" dxfId="3" priority="2">
      <formula>$C$3="主務省令で定める要件に該当します"</formula>
    </cfRule>
    <cfRule type="expression" dxfId="2" priority="3">
      <formula>$C$3="主務省令で定める要件に該当しません"</formula>
    </cfRule>
  </conditionalFormatting>
  <conditionalFormatting sqref="G18:I21">
    <cfRule type="expression" dxfId="1" priority="4">
      <formula>G18&gt;=$K18</formula>
    </cfRule>
  </conditionalFormatting>
  <conditionalFormatting sqref="I10:I11">
    <cfRule type="expression" dxfId="0" priority="1">
      <formula>I10&gt;=$K10</formula>
    </cfRule>
  </conditionalFormatting>
  <dataValidations count="1">
    <dataValidation type="list" allowBlank="1" showInputMessage="1" showErrorMessage="1" sqref="K6" xr:uid="{52AE7282-E476-43E9-9204-CC7274C0F3D9}">
      <formula1>$N$6:$Q$6</formula1>
    </dataValidation>
  </dataValidations>
  <pageMargins left="0.7" right="0.7" top="0.75" bottom="0.75" header="0.3" footer="0.3"/>
  <pageSetup paperSize="9" scale="3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特定中堅用（FMT）</vt:lpstr>
      <vt:lpstr>特定中堅用 (入力例)</vt:lpstr>
      <vt:lpstr>'特定中堅用 (入力例)'!Print_Area</vt:lpstr>
      <vt:lpstr>'特定中堅用（FMT）'!Print_Area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2026-05-21T04:45:51Z</dcterms:created>
  <dcterms:modified xsi:type="dcterms:W3CDTF">2026-05-21T04:46:02Z</dcterms:modified>
</cp:coreProperties>
</file>