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3740330-0C34-4C07-9A2F-D7F0E24BF8C2}" xr6:coauthVersionLast="47" xr6:coauthVersionMax="47" xr10:uidLastSave="{00000000-0000-0000-0000-000000000000}"/>
  <bookViews>
    <workbookView xWindow="37785" yWindow="3300" windowWidth="18810" windowHeight="15585" firstSheet="2" activeTab="3" xr2:uid="{00000000-000D-0000-FFFF-FFFF00000000}"/>
  </bookViews>
  <sheets>
    <sheet name="INDEX" sheetId="14" r:id="rId1"/>
    <sheet name="様式１" sheetId="6" r:id="rId2"/>
    <sheet name="様式２（市場規模推計あり）" sheetId="8" r:id="rId3"/>
    <sheet name="様式３（初年度売上なし）" sheetId="15" r:id="rId4"/>
    <sheet name="様式４（初年度売上なし・市場規模推計あり）" sheetId="11" r:id="rId5"/>
  </sheets>
  <definedNames>
    <definedName name="_xlnm._FilterDatabase" localSheetId="0" hidden="1">INDEX!$A$1:$A$2</definedName>
    <definedName name="_xlnm.Print_Area" localSheetId="1">様式１!$B$2:$W$30</definedName>
    <definedName name="_xlnm.Print_Area" localSheetId="2">'様式２（市場規模推計あり）'!$B$2:$W$39</definedName>
    <definedName name="_xlnm.Print_Area" localSheetId="3">'様式３（初年度売上なし）'!$B$2:$W$38</definedName>
    <definedName name="_xlnm.Print_Area" localSheetId="4">'様式４（初年度売上なし・市場規模推計あり）'!$B$2:$W$47</definedName>
    <definedName name="_xlnm.Print_Area">#REF!</definedName>
    <definedName name="Print_are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5" l="1"/>
  <c r="O28" i="11" l="1"/>
  <c r="O26" i="8"/>
  <c r="G28" i="11"/>
  <c r="E28" i="11"/>
  <c r="G26" i="8"/>
  <c r="E26" i="8"/>
  <c r="G29" i="6" l="1"/>
  <c r="T39" i="11" l="1"/>
  <c r="I28" i="11" s="1"/>
  <c r="T37" i="8"/>
  <c r="I26" i="8" s="1"/>
  <c r="I31" i="15" l="1"/>
  <c r="G31" i="15"/>
  <c r="D31" i="15"/>
  <c r="I26" i="15"/>
  <c r="G26" i="15"/>
  <c r="D26" i="15"/>
  <c r="M20" i="15"/>
  <c r="I20" i="15"/>
  <c r="F20" i="15"/>
  <c r="G18" i="15"/>
  <c r="G17" i="15"/>
  <c r="M12" i="15"/>
  <c r="I12" i="15"/>
  <c r="F12" i="15"/>
  <c r="G10" i="15"/>
  <c r="R13" i="15" l="1"/>
  <c r="R20" i="15"/>
  <c r="U13" i="15" s="1"/>
  <c r="M12" i="11" l="1"/>
  <c r="I37" i="11" l="1"/>
  <c r="G37" i="11"/>
  <c r="D37" i="11"/>
  <c r="K32" i="11"/>
  <c r="I32" i="11"/>
  <c r="G32" i="11"/>
  <c r="D32" i="11"/>
  <c r="M28" i="11"/>
  <c r="M27" i="11"/>
  <c r="I27" i="11"/>
  <c r="E27" i="11"/>
  <c r="S25" i="11"/>
  <c r="E25" i="11"/>
  <c r="M20" i="11"/>
  <c r="I20" i="11"/>
  <c r="F20" i="11"/>
  <c r="G18" i="11"/>
  <c r="G17" i="11"/>
  <c r="I12" i="11"/>
  <c r="F12" i="11"/>
  <c r="R13" i="11" s="1"/>
  <c r="G10" i="11"/>
  <c r="R20" i="11" l="1"/>
  <c r="U13" i="11" s="1"/>
  <c r="M26" i="8" l="1"/>
  <c r="E23" i="8" l="1"/>
  <c r="S23" i="8"/>
  <c r="E25" i="8"/>
  <c r="I25" i="8"/>
  <c r="M25" i="8"/>
  <c r="I35" i="8" l="1"/>
  <c r="G35" i="8"/>
  <c r="D35" i="8"/>
  <c r="K30" i="8"/>
  <c r="I30" i="8"/>
  <c r="G30" i="8"/>
  <c r="D30" i="8"/>
  <c r="M18" i="8"/>
  <c r="I18" i="8"/>
  <c r="F18" i="8"/>
  <c r="G16" i="8"/>
  <c r="G15" i="8"/>
  <c r="M11" i="8"/>
  <c r="I11" i="8"/>
  <c r="F11" i="8"/>
  <c r="G9" i="8"/>
  <c r="R11" i="8" l="1"/>
  <c r="R18" i="8"/>
  <c r="U11" i="8" s="1"/>
  <c r="K24" i="6" l="1"/>
  <c r="I29" i="6"/>
  <c r="I24" i="6"/>
  <c r="G24" i="6"/>
  <c r="D29" i="6"/>
  <c r="D24" i="6"/>
  <c r="M18" i="6" l="1"/>
  <c r="I18" i="6"/>
  <c r="F18" i="6"/>
  <c r="G16" i="6"/>
  <c r="G15" i="6"/>
  <c r="M11" i="6"/>
  <c r="I11" i="6"/>
  <c r="F11" i="6"/>
  <c r="G9" i="6"/>
  <c r="R18" i="6" l="1"/>
  <c r="U11" i="6" s="1"/>
  <c r="R11" i="6"/>
</calcChain>
</file>

<file path=xl/sharedStrings.xml><?xml version="1.0" encoding="utf-8"?>
<sst xmlns="http://schemas.openxmlformats.org/spreadsheetml/2006/main" count="427" uniqueCount="103">
  <si>
    <t>地域未来投資促進法第25条に基づく確認申請書「７　承認地域経済牽引事業に係る商品又は売上高」 算定根拠</t>
    <rPh sb="0" eb="2">
      <t>チイキ</t>
    </rPh>
    <rPh sb="2" eb="4">
      <t>ミライ</t>
    </rPh>
    <rPh sb="4" eb="6">
      <t>トウシ</t>
    </rPh>
    <rPh sb="6" eb="8">
      <t>ソクシン</t>
    </rPh>
    <rPh sb="8" eb="9">
      <t>ホウ</t>
    </rPh>
    <rPh sb="9" eb="10">
      <t>ダイ</t>
    </rPh>
    <rPh sb="12" eb="13">
      <t>ジョウ</t>
    </rPh>
    <rPh sb="14" eb="15">
      <t>モト</t>
    </rPh>
    <rPh sb="17" eb="19">
      <t>カクニン</t>
    </rPh>
    <rPh sb="19" eb="22">
      <t>シンセイショ</t>
    </rPh>
    <rPh sb="25" eb="27">
      <t>ショウニン</t>
    </rPh>
    <rPh sb="27" eb="29">
      <t>チイキ</t>
    </rPh>
    <rPh sb="29" eb="31">
      <t>ケイザイ</t>
    </rPh>
    <rPh sb="31" eb="33">
      <t>ケンイン</t>
    </rPh>
    <rPh sb="33" eb="35">
      <t>ジギョウ</t>
    </rPh>
    <rPh sb="36" eb="37">
      <t>カカワ</t>
    </rPh>
    <rPh sb="38" eb="40">
      <t>ショウヒン</t>
    </rPh>
    <rPh sb="40" eb="41">
      <t>マタ</t>
    </rPh>
    <rPh sb="42" eb="44">
      <t>ウリアゲ</t>
    </rPh>
    <rPh sb="44" eb="45">
      <t>ダカ</t>
    </rPh>
    <rPh sb="47" eb="49">
      <t>サンテイ</t>
    </rPh>
    <rPh sb="49" eb="51">
      <t>コンキョ</t>
    </rPh>
    <phoneticPr fontId="3"/>
  </si>
  <si>
    <t>　売上高の見込み、使用する市場規模のデータ等の状況により、以下の様式を選択しご利用ください。</t>
    <rPh sb="1" eb="3">
      <t>ウリアゲ</t>
    </rPh>
    <rPh sb="3" eb="4">
      <t>ダカ</t>
    </rPh>
    <rPh sb="5" eb="7">
      <t>ミコ</t>
    </rPh>
    <rPh sb="9" eb="11">
      <t>シヨウ</t>
    </rPh>
    <rPh sb="13" eb="15">
      <t>シジョウ</t>
    </rPh>
    <rPh sb="15" eb="17">
      <t>キボ</t>
    </rPh>
    <rPh sb="21" eb="22">
      <t>トウ</t>
    </rPh>
    <rPh sb="23" eb="25">
      <t>ジョウキョウ</t>
    </rPh>
    <rPh sb="29" eb="31">
      <t>イカ</t>
    </rPh>
    <rPh sb="32" eb="34">
      <t>ヨウシキ</t>
    </rPh>
    <rPh sb="35" eb="37">
      <t>センタク</t>
    </rPh>
    <rPh sb="39" eb="41">
      <t>リヨウ</t>
    </rPh>
    <phoneticPr fontId="3"/>
  </si>
  <si>
    <t>計画承認日を含む
事業年度の売上高</t>
    <rPh sb="0" eb="2">
      <t>ケイカク</t>
    </rPh>
    <rPh sb="2" eb="4">
      <t>ショウニン</t>
    </rPh>
    <rPh sb="4" eb="5">
      <t>ビ</t>
    </rPh>
    <rPh sb="6" eb="7">
      <t>フク</t>
    </rPh>
    <rPh sb="9" eb="11">
      <t>ジギョウ</t>
    </rPh>
    <rPh sb="11" eb="13">
      <t>ネンド</t>
    </rPh>
    <rPh sb="14" eb="16">
      <t>ウリアゲ</t>
    </rPh>
    <rPh sb="16" eb="17">
      <t>ダカ</t>
    </rPh>
    <phoneticPr fontId="3"/>
  </si>
  <si>
    <t>市場規模データ</t>
    <rPh sb="0" eb="2">
      <t>シジョウ</t>
    </rPh>
    <rPh sb="2" eb="4">
      <t>キボ</t>
    </rPh>
    <phoneticPr fontId="3"/>
  </si>
  <si>
    <t>様式１</t>
    <rPh sb="0" eb="2">
      <t>ヨウシキ</t>
    </rPh>
    <phoneticPr fontId="3"/>
  </si>
  <si>
    <t>初年度から売上がある</t>
    <rPh sb="0" eb="3">
      <t>ショネンド</t>
    </rPh>
    <rPh sb="5" eb="7">
      <t>ウリアゲ</t>
    </rPh>
    <phoneticPr fontId="3"/>
  </si>
  <si>
    <t>【パターン①】
計画承認日の1年前、6年前の日を含む事業年度の市場規模データがある場合。</t>
    <rPh sb="19" eb="21">
      <t>ネンマエ</t>
    </rPh>
    <rPh sb="41" eb="43">
      <t>バアイ</t>
    </rPh>
    <phoneticPr fontId="3"/>
  </si>
  <si>
    <t>様式２</t>
    <rPh sb="0" eb="2">
      <t>ヨウシキ</t>
    </rPh>
    <phoneticPr fontId="3"/>
  </si>
  <si>
    <t>（市場規模推計あり）</t>
    <rPh sb="1" eb="3">
      <t>シジョウ</t>
    </rPh>
    <rPh sb="3" eb="5">
      <t>キボ</t>
    </rPh>
    <rPh sb="5" eb="7">
      <t>スイケイ</t>
    </rPh>
    <phoneticPr fontId="3"/>
  </si>
  <si>
    <t>【パターン②】
計画承認日の1年前、６年前の日を含む事業年度、いずれかの市場規模データがなく推計をする場合。</t>
    <rPh sb="19" eb="21">
      <t>ネンマエ</t>
    </rPh>
    <rPh sb="46" eb="48">
      <t>スイケイ</t>
    </rPh>
    <rPh sb="51" eb="53">
      <t>バアイ</t>
    </rPh>
    <phoneticPr fontId="3"/>
  </si>
  <si>
    <t>様式３</t>
    <rPh sb="0" eb="2">
      <t>ヨウシキ</t>
    </rPh>
    <phoneticPr fontId="3"/>
  </si>
  <si>
    <t>（初年度売上なし）</t>
    <rPh sb="1" eb="4">
      <t>ショネンド</t>
    </rPh>
    <rPh sb="4" eb="6">
      <t>ウリアゲ</t>
    </rPh>
    <phoneticPr fontId="3"/>
  </si>
  <si>
    <t>初年度の売上がない</t>
    <rPh sb="0" eb="3">
      <t>ショネンド</t>
    </rPh>
    <rPh sb="4" eb="6">
      <t>ウリアゲ</t>
    </rPh>
    <phoneticPr fontId="3"/>
  </si>
  <si>
    <t>様式４</t>
    <rPh sb="0" eb="2">
      <t>ヨウシキ</t>
    </rPh>
    <phoneticPr fontId="3"/>
  </si>
  <si>
    <t>（初年度売上なし・市場規模推計あり）</t>
    <rPh sb="1" eb="4">
      <t>ショネンド</t>
    </rPh>
    <rPh sb="4" eb="6">
      <t>ウリアゲ</t>
    </rPh>
    <rPh sb="9" eb="11">
      <t>シジョウ</t>
    </rPh>
    <rPh sb="11" eb="13">
      <t>キボ</t>
    </rPh>
    <rPh sb="13" eb="15">
      <t>スイケイ</t>
    </rPh>
    <phoneticPr fontId="3"/>
  </si>
  <si>
    <t>地域未来投資促進法第25条に基づく確認申請書「７　承認地域経済牽引事業に係る商品又は売上高」 算定根拠</t>
    <rPh sb="0" eb="2">
      <t>チイキ</t>
    </rPh>
    <rPh sb="2" eb="4">
      <t>ミライ</t>
    </rPh>
    <rPh sb="4" eb="6">
      <t>トウシ</t>
    </rPh>
    <rPh sb="6" eb="8">
      <t>ソクシン</t>
    </rPh>
    <rPh sb="8" eb="9">
      <t>ホウ</t>
    </rPh>
    <rPh sb="9" eb="10">
      <t>ダイ</t>
    </rPh>
    <rPh sb="12" eb="13">
      <t>ジョウ</t>
    </rPh>
    <rPh sb="14" eb="15">
      <t>モト</t>
    </rPh>
    <rPh sb="17" eb="19">
      <t>カクニン</t>
    </rPh>
    <rPh sb="19" eb="22">
      <t>シンセイショ</t>
    </rPh>
    <rPh sb="25" eb="35">
      <t>ショウニンチイキケイザイケンインジギョウ</t>
    </rPh>
    <rPh sb="36" eb="37">
      <t>カカ</t>
    </rPh>
    <rPh sb="38" eb="40">
      <t>ショウヒン</t>
    </rPh>
    <rPh sb="40" eb="41">
      <t>マタ</t>
    </rPh>
    <rPh sb="42" eb="44">
      <t>ウリアゲ</t>
    </rPh>
    <rPh sb="44" eb="45">
      <t>ダカ</t>
    </rPh>
    <rPh sb="47" eb="49">
      <t>サンテイ</t>
    </rPh>
    <rPh sb="49" eb="51">
      <t>コンキョ</t>
    </rPh>
    <phoneticPr fontId="3"/>
  </si>
  <si>
    <t>※黄色のセルのみ入力可能です。</t>
    <rPh sb="1" eb="3">
      <t>キイロ</t>
    </rPh>
    <rPh sb="8" eb="10">
      <t>ニュウリョク</t>
    </rPh>
    <rPh sb="10" eb="12">
      <t>カノウ</t>
    </rPh>
    <phoneticPr fontId="3"/>
  </si>
  <si>
    <t>事業者名</t>
    <rPh sb="0" eb="3">
      <t>ジギョウシャ</t>
    </rPh>
    <rPh sb="3" eb="4">
      <t>メイ</t>
    </rPh>
    <phoneticPr fontId="3"/>
  </si>
  <si>
    <t>〇〇株式会社</t>
    <rPh sb="2" eb="6">
      <t>カブシキガイシャ</t>
    </rPh>
    <phoneticPr fontId="3"/>
  </si>
  <si>
    <t>「５　承認地域経済牽引事業に係る商品又は役務の売上高」</t>
    <rPh sb="3" eb="5">
      <t>ショウニン</t>
    </rPh>
    <rPh sb="5" eb="7">
      <t>チイキ</t>
    </rPh>
    <rPh sb="7" eb="9">
      <t>ケイザイ</t>
    </rPh>
    <rPh sb="9" eb="11">
      <t>ケンイン</t>
    </rPh>
    <rPh sb="11" eb="13">
      <t>ジギョウ</t>
    </rPh>
    <rPh sb="14" eb="15">
      <t>カカ</t>
    </rPh>
    <rPh sb="16" eb="18">
      <t>ショウヒン</t>
    </rPh>
    <rPh sb="18" eb="19">
      <t>マタ</t>
    </rPh>
    <rPh sb="20" eb="22">
      <t>エキム</t>
    </rPh>
    <rPh sb="23" eb="25">
      <t>ウリアゲ</t>
    </rPh>
    <rPh sb="25" eb="26">
      <t>ダカ</t>
    </rPh>
    <phoneticPr fontId="3"/>
  </si>
  <si>
    <t>　①　計画承認日から５年後までの期間を含む事業年度において見込まれる当該商品又は役務の売上高伸び率（％）</t>
    <rPh sb="3" eb="5">
      <t>ケイカク</t>
    </rPh>
    <rPh sb="5" eb="7">
      <t>ショウニン</t>
    </rPh>
    <rPh sb="7" eb="8">
      <t>ビ</t>
    </rPh>
    <rPh sb="11" eb="13">
      <t>ネンゴ</t>
    </rPh>
    <rPh sb="16" eb="18">
      <t>キカン</t>
    </rPh>
    <rPh sb="19" eb="20">
      <t>フク</t>
    </rPh>
    <rPh sb="21" eb="23">
      <t>ジギョウ</t>
    </rPh>
    <rPh sb="23" eb="25">
      <t>ネンド</t>
    </rPh>
    <rPh sb="29" eb="31">
      <t>ミコ</t>
    </rPh>
    <rPh sb="34" eb="36">
      <t>トウガイ</t>
    </rPh>
    <rPh sb="36" eb="38">
      <t>ショウヒン</t>
    </rPh>
    <rPh sb="38" eb="39">
      <t>マタ</t>
    </rPh>
    <rPh sb="40" eb="42">
      <t>エキム</t>
    </rPh>
    <rPh sb="43" eb="45">
      <t>ウリアゲ</t>
    </rPh>
    <rPh sb="45" eb="46">
      <t>ダカ</t>
    </rPh>
    <rPh sb="46" eb="47">
      <t>ノ</t>
    </rPh>
    <rPh sb="48" eb="49">
      <t>リツ</t>
    </rPh>
    <phoneticPr fontId="3"/>
  </si>
  <si>
    <t>計画承認日（※）</t>
    <rPh sb="0" eb="2">
      <t>ケイカク</t>
    </rPh>
    <rPh sb="2" eb="4">
      <t>ショウニン</t>
    </rPh>
    <rPh sb="4" eb="5">
      <t>ビ</t>
    </rPh>
    <phoneticPr fontId="3"/>
  </si>
  <si>
    <t>→</t>
    <phoneticPr fontId="3"/>
  </si>
  <si>
    <t>決算期</t>
    <rPh sb="0" eb="2">
      <t>ケッサン</t>
    </rPh>
    <rPh sb="2" eb="3">
      <t>キ</t>
    </rPh>
    <phoneticPr fontId="3"/>
  </si>
  <si>
    <t>R3.3月期</t>
    <rPh sb="4" eb="5">
      <t>ガツ</t>
    </rPh>
    <rPh sb="5" eb="6">
      <t>キ</t>
    </rPh>
    <phoneticPr fontId="3"/>
  </si>
  <si>
    <t>売上高見込み</t>
    <rPh sb="0" eb="2">
      <t>ウリアゲ</t>
    </rPh>
    <rPh sb="2" eb="3">
      <t>ダカ</t>
    </rPh>
    <rPh sb="3" eb="5">
      <t>ミコ</t>
    </rPh>
    <phoneticPr fontId="3"/>
  </si>
  <si>
    <t>千円</t>
    <rPh sb="0" eb="2">
      <t>センエン</t>
    </rPh>
    <phoneticPr fontId="3"/>
  </si>
  <si>
    <t>b</t>
    <phoneticPr fontId="3"/>
  </si>
  <si>
    <t>計画承認日から５年後</t>
    <rPh sb="0" eb="2">
      <t>ケイカク</t>
    </rPh>
    <rPh sb="2" eb="4">
      <t>ショウニン</t>
    </rPh>
    <rPh sb="4" eb="5">
      <t>ビ</t>
    </rPh>
    <rPh sb="8" eb="10">
      <t>ネンゴ</t>
    </rPh>
    <phoneticPr fontId="3"/>
  </si>
  <si>
    <t>R8.3月期</t>
    <rPh sb="4" eb="5">
      <t>ガツ</t>
    </rPh>
    <rPh sb="5" eb="6">
      <t>キ</t>
    </rPh>
    <phoneticPr fontId="3"/>
  </si>
  <si>
    <t>a</t>
    <phoneticPr fontId="3"/>
  </si>
  <si>
    <t>※変更申請の場合は、当初計画承認日を記載のこと</t>
    <rPh sb="1" eb="3">
      <t>ヘンコウ</t>
    </rPh>
    <rPh sb="3" eb="5">
      <t>シンセイ</t>
    </rPh>
    <rPh sb="6" eb="8">
      <t>バアイ</t>
    </rPh>
    <rPh sb="10" eb="12">
      <t>トウショ</t>
    </rPh>
    <rPh sb="12" eb="14">
      <t>ケイカク</t>
    </rPh>
    <rPh sb="14" eb="16">
      <t>ショウニン</t>
    </rPh>
    <rPh sb="16" eb="17">
      <t>ビ</t>
    </rPh>
    <rPh sb="18" eb="20">
      <t>キサイ</t>
    </rPh>
    <phoneticPr fontId="3"/>
  </si>
  <si>
    <t>算式</t>
    <rPh sb="0" eb="2">
      <t>サンシキ</t>
    </rPh>
    <phoneticPr fontId="3"/>
  </si>
  <si>
    <t>（</t>
    <phoneticPr fontId="3"/>
  </si>
  <si>
    <t>－</t>
    <phoneticPr fontId="3"/>
  </si>
  <si>
    <t>）</t>
    <phoneticPr fontId="3"/>
  </si>
  <si>
    <t>／</t>
    <phoneticPr fontId="3"/>
  </si>
  <si>
    <t>×</t>
    <phoneticPr fontId="3"/>
  </si>
  <si>
    <t>＝</t>
    <phoneticPr fontId="3"/>
  </si>
  <si>
    <t>％</t>
    <phoneticPr fontId="3"/>
  </si>
  <si>
    <t>≧</t>
    <phoneticPr fontId="3"/>
  </si>
  <si>
    <t>ｂ</t>
    <phoneticPr fontId="3"/>
  </si>
  <si>
    <t>伸び率</t>
    <rPh sb="0" eb="1">
      <t>ノ</t>
    </rPh>
    <rPh sb="2" eb="3">
      <t>リツ</t>
    </rPh>
    <phoneticPr fontId="3"/>
  </si>
  <si>
    <t>　基準値</t>
    <rPh sb="1" eb="4">
      <t>キジュンチ</t>
    </rPh>
    <phoneticPr fontId="3"/>
  </si>
  <si>
    <t>　②　過去５事業年度の当該商品又は役務に係る市場規模の伸び率（％）</t>
    <rPh sb="3" eb="5">
      <t>カコ</t>
    </rPh>
    <rPh sb="6" eb="8">
      <t>ジギョウ</t>
    </rPh>
    <rPh sb="8" eb="10">
      <t>ネンド</t>
    </rPh>
    <rPh sb="11" eb="13">
      <t>トウガイ</t>
    </rPh>
    <rPh sb="13" eb="15">
      <t>ショウヒン</t>
    </rPh>
    <rPh sb="15" eb="16">
      <t>マタ</t>
    </rPh>
    <rPh sb="17" eb="19">
      <t>エキム</t>
    </rPh>
    <rPh sb="20" eb="21">
      <t>カカ</t>
    </rPh>
    <rPh sb="22" eb="24">
      <t>シジョウ</t>
    </rPh>
    <rPh sb="24" eb="26">
      <t>キボ</t>
    </rPh>
    <rPh sb="27" eb="28">
      <t>ノ</t>
    </rPh>
    <rPh sb="29" eb="30">
      <t>リツ</t>
    </rPh>
    <phoneticPr fontId="3"/>
  </si>
  <si>
    <t>計画承認日の１年前</t>
    <rPh sb="0" eb="2">
      <t>ケイカク</t>
    </rPh>
    <rPh sb="2" eb="4">
      <t>ショウニン</t>
    </rPh>
    <rPh sb="4" eb="5">
      <t>ビ</t>
    </rPh>
    <rPh sb="7" eb="9">
      <t>ネンマエ</t>
    </rPh>
    <phoneticPr fontId="3"/>
  </si>
  <si>
    <t>対象年度</t>
    <rPh sb="0" eb="2">
      <t>タイショウ</t>
    </rPh>
    <rPh sb="2" eb="3">
      <t>ネン</t>
    </rPh>
    <rPh sb="3" eb="4">
      <t>ド</t>
    </rPh>
    <phoneticPr fontId="3"/>
  </si>
  <si>
    <t>H31年</t>
    <rPh sb="3" eb="4">
      <t>ネン</t>
    </rPh>
    <phoneticPr fontId="3"/>
  </si>
  <si>
    <t>市場規模</t>
    <rPh sb="0" eb="2">
      <t>シジョウ</t>
    </rPh>
    <rPh sb="2" eb="4">
      <t>キボ</t>
    </rPh>
    <phoneticPr fontId="3"/>
  </si>
  <si>
    <t>億円</t>
    <rPh sb="0" eb="2">
      <t>オクエン</t>
    </rPh>
    <phoneticPr fontId="3"/>
  </si>
  <si>
    <t>c</t>
    <phoneticPr fontId="3"/>
  </si>
  <si>
    <t>　＋5%</t>
    <phoneticPr fontId="3"/>
  </si>
  <si>
    <t>計画承認日の６年前</t>
    <rPh sb="0" eb="2">
      <t>ケイカク</t>
    </rPh>
    <rPh sb="2" eb="4">
      <t>ショウニン</t>
    </rPh>
    <rPh sb="4" eb="5">
      <t>ビ</t>
    </rPh>
    <rPh sb="7" eb="9">
      <t>ネンマエ</t>
    </rPh>
    <phoneticPr fontId="3"/>
  </si>
  <si>
    <t>H26年</t>
    <rPh sb="3" eb="4">
      <t>ネン</t>
    </rPh>
    <phoneticPr fontId="3"/>
  </si>
  <si>
    <t>d</t>
    <phoneticPr fontId="3"/>
  </si>
  <si>
    <t>○○製造業　製造品出荷額等</t>
    <phoneticPr fontId="3"/>
  </si>
  <si>
    <t>←</t>
    <phoneticPr fontId="3"/>
  </si>
  <si>
    <t>出典</t>
    <rPh sb="0" eb="2">
      <t>シュッテン</t>
    </rPh>
    <phoneticPr fontId="3"/>
  </si>
  <si>
    <t>平成31年工業統計調査（平成30年実績）</t>
    <phoneticPr fontId="3"/>
  </si>
  <si>
    <t>＜①に係る当該商品又は役務の売上高の推移について＞</t>
    <rPh sb="3" eb="4">
      <t>カカ</t>
    </rPh>
    <rPh sb="5" eb="7">
      <t>トウガイ</t>
    </rPh>
    <rPh sb="7" eb="9">
      <t>ショウヒン</t>
    </rPh>
    <rPh sb="9" eb="10">
      <t>マタ</t>
    </rPh>
    <rPh sb="11" eb="13">
      <t>エキム</t>
    </rPh>
    <rPh sb="14" eb="17">
      <t>ウリアゲダカ</t>
    </rPh>
    <rPh sb="18" eb="20">
      <t>スイイ</t>
    </rPh>
    <phoneticPr fontId="3"/>
  </si>
  <si>
    <t>＜②に係る市場規模の伸び率の根拠資料について＞</t>
    <rPh sb="3" eb="4">
      <t>カカ</t>
    </rPh>
    <rPh sb="5" eb="7">
      <t>シジョウ</t>
    </rPh>
    <rPh sb="7" eb="9">
      <t>キボ</t>
    </rPh>
    <rPh sb="10" eb="11">
      <t>ノ</t>
    </rPh>
    <rPh sb="12" eb="13">
      <t>リツ</t>
    </rPh>
    <rPh sb="14" eb="16">
      <t>コンキョ</t>
    </rPh>
    <rPh sb="16" eb="18">
      <t>シリョウ</t>
    </rPh>
    <phoneticPr fontId="3"/>
  </si>
  <si>
    <t>計画承認</t>
    <rPh sb="0" eb="2">
      <t>ケイカク</t>
    </rPh>
    <rPh sb="2" eb="4">
      <t>ショウニン</t>
    </rPh>
    <phoneticPr fontId="3"/>
  </si>
  <si>
    <t>1年後</t>
    <rPh sb="1" eb="3">
      <t>ネンゴ</t>
    </rPh>
    <phoneticPr fontId="3"/>
  </si>
  <si>
    <t>2年後</t>
    <rPh sb="1" eb="3">
      <t>ネンゴ</t>
    </rPh>
    <phoneticPr fontId="3"/>
  </si>
  <si>
    <t>3年後</t>
    <rPh sb="1" eb="3">
      <t>ネンゴ</t>
    </rPh>
    <phoneticPr fontId="3"/>
  </si>
  <si>
    <t>4年後</t>
    <rPh sb="1" eb="3">
      <t>ネンゴ</t>
    </rPh>
    <phoneticPr fontId="3"/>
  </si>
  <si>
    <t>5年後</t>
    <rPh sb="1" eb="3">
      <t>ネンゴ</t>
    </rPh>
    <phoneticPr fontId="3"/>
  </si>
  <si>
    <t>○○株式会社</t>
    <rPh sb="2" eb="6">
      <t>カブシキガイシャ</t>
    </rPh>
    <phoneticPr fontId="3"/>
  </si>
  <si>
    <t>　②　過去５事業年度の当該商品又は役務に係る市場規模の伸び率（％）　※1</t>
    <rPh sb="3" eb="5">
      <t>カコ</t>
    </rPh>
    <rPh sb="6" eb="8">
      <t>ジギョウ</t>
    </rPh>
    <rPh sb="8" eb="10">
      <t>ネンド</t>
    </rPh>
    <rPh sb="11" eb="13">
      <t>トウガイ</t>
    </rPh>
    <rPh sb="13" eb="15">
      <t>ショウヒン</t>
    </rPh>
    <rPh sb="15" eb="16">
      <t>マタ</t>
    </rPh>
    <rPh sb="17" eb="19">
      <t>エキム</t>
    </rPh>
    <rPh sb="20" eb="21">
      <t>カカ</t>
    </rPh>
    <rPh sb="22" eb="24">
      <t>シジョウ</t>
    </rPh>
    <rPh sb="24" eb="26">
      <t>キボ</t>
    </rPh>
    <rPh sb="27" eb="28">
      <t>ノ</t>
    </rPh>
    <rPh sb="29" eb="30">
      <t>リツ</t>
    </rPh>
    <phoneticPr fontId="3"/>
  </si>
  <si>
    <t>百万円</t>
    <rPh sb="0" eb="3">
      <t>ヒャクマンエン</t>
    </rPh>
    <phoneticPr fontId="3"/>
  </si>
  <si>
    <t>平成31年工業統計調査（平成30年実績）</t>
    <rPh sb="0" eb="2">
      <t>ヘイセイ</t>
    </rPh>
    <rPh sb="4" eb="5">
      <t>ネン</t>
    </rPh>
    <rPh sb="5" eb="7">
      <t>コウギョウ</t>
    </rPh>
    <rPh sb="7" eb="9">
      <t>トウケイ</t>
    </rPh>
    <rPh sb="9" eb="11">
      <t>チョウサ</t>
    </rPh>
    <rPh sb="12" eb="14">
      <t>ヘイセイ</t>
    </rPh>
    <rPh sb="16" eb="17">
      <t>ネン</t>
    </rPh>
    <rPh sb="17" eb="19">
      <t>ジッセキ</t>
    </rPh>
    <phoneticPr fontId="3"/>
  </si>
  <si>
    <t>※1</t>
    <phoneticPr fontId="3"/>
  </si>
  <si>
    <t>の市場規模について</t>
    <phoneticPr fontId="3"/>
  </si>
  <si>
    <t>H30年</t>
    <phoneticPr fontId="3"/>
  </si>
  <si>
    <t>市場規模及び</t>
    <phoneticPr fontId="3"/>
  </si>
  <si>
    <t>過去5年間の1年当たり平均成長率</t>
    <rPh sb="7" eb="8">
      <t>ネン</t>
    </rPh>
    <rPh sb="8" eb="9">
      <t>ア</t>
    </rPh>
    <phoneticPr fontId="3"/>
  </si>
  <si>
    <t>※2</t>
    <phoneticPr fontId="3"/>
  </si>
  <si>
    <t>（小数点以下切り上げ）</t>
    <rPh sb="1" eb="4">
      <t>ショウスウテン</t>
    </rPh>
    <rPh sb="4" eb="6">
      <t>イカ</t>
    </rPh>
    <rPh sb="6" eb="7">
      <t>キ</t>
    </rPh>
    <rPh sb="8" eb="9">
      <t>ア</t>
    </rPh>
    <phoneticPr fontId="3"/>
  </si>
  <si>
    <t>＜※2 過去5年間の1年当たり平均成長率について＞</t>
    <rPh sb="4" eb="6">
      <t>カコ</t>
    </rPh>
    <rPh sb="7" eb="9">
      <t>ネンカン</t>
    </rPh>
    <rPh sb="11" eb="12">
      <t>ネン</t>
    </rPh>
    <rPh sb="12" eb="13">
      <t>ア</t>
    </rPh>
    <rPh sb="15" eb="17">
      <t>ヘイキン</t>
    </rPh>
    <rPh sb="17" eb="20">
      <t>セイチョウリツ</t>
    </rPh>
    <phoneticPr fontId="3"/>
  </si>
  <si>
    <t>（百万円）</t>
    <rPh sb="1" eb="4">
      <t>ヒャクマンエン</t>
    </rPh>
    <phoneticPr fontId="3"/>
  </si>
  <si>
    <t>H26</t>
    <phoneticPr fontId="3"/>
  </si>
  <si>
    <t>(f)</t>
    <phoneticPr fontId="3"/>
  </si>
  <si>
    <t>H27</t>
    <phoneticPr fontId="3"/>
  </si>
  <si>
    <t>H28</t>
    <phoneticPr fontId="3"/>
  </si>
  <si>
    <t>H29</t>
    <phoneticPr fontId="3"/>
  </si>
  <si>
    <t>H30</t>
    <phoneticPr fontId="3"/>
  </si>
  <si>
    <t>(e)</t>
    <phoneticPr fontId="3"/>
  </si>
  <si>
    <t>　1年当たり平均成長率＝</t>
    <rPh sb="2" eb="4">
      <t>ネンア</t>
    </rPh>
    <rPh sb="6" eb="11">
      <t>ヘイキンセイチョウリツ</t>
    </rPh>
    <phoneticPr fontId="3"/>
  </si>
  <si>
    <t>(eの市場規模/fの市場規模)^(1/4)</t>
    <phoneticPr fontId="3"/>
  </si>
  <si>
    <t>計画承認日</t>
    <rPh sb="0" eb="2">
      <t>ケイカク</t>
    </rPh>
    <rPh sb="2" eb="4">
      <t>ショウニン</t>
    </rPh>
    <rPh sb="4" eb="5">
      <t>ビ</t>
    </rPh>
    <phoneticPr fontId="3"/>
  </si>
  <si>
    <t>最初に売上げが見込まれる事業年度</t>
    <rPh sb="0" eb="2">
      <t>サイショ</t>
    </rPh>
    <rPh sb="3" eb="5">
      <t>ウリア</t>
    </rPh>
    <rPh sb="7" eb="9">
      <t>ミコ</t>
    </rPh>
    <rPh sb="12" eb="14">
      <t>ジギョウ</t>
    </rPh>
    <rPh sb="14" eb="16">
      <t>ネンド</t>
    </rPh>
    <phoneticPr fontId="3"/>
  </si>
  <si>
    <t>R4.3月期</t>
    <rPh sb="4" eb="5">
      <t>ガツ</t>
    </rPh>
    <rPh sb="5" eb="6">
      <t>キ</t>
    </rPh>
    <phoneticPr fontId="3"/>
  </si>
  <si>
    <t>ｂ’</t>
    <phoneticPr fontId="3"/>
  </si>
  <si>
    <t>算式※1</t>
    <rPh sb="0" eb="2">
      <t>サンシキ</t>
    </rPh>
    <phoneticPr fontId="3"/>
  </si>
  <si>
    <t>○○製造業　製造品出荷額等</t>
    <rPh sb="2" eb="5">
      <t>セイゾウギョウ</t>
    </rPh>
    <rPh sb="6" eb="9">
      <t>セイゾウヒン</t>
    </rPh>
    <rPh sb="9" eb="11">
      <t>シュッカ</t>
    </rPh>
    <rPh sb="11" eb="12">
      <t>ガク</t>
    </rPh>
    <rPh sb="12" eb="13">
      <t>ナド</t>
    </rPh>
    <phoneticPr fontId="3"/>
  </si>
  <si>
    <t xml:space="preserve">※1　計画承認日から５年後までの期間を含む事業年度において見込まれる当該商品又は役務の売上高伸び率算式（計画承認日を含む事業年度において売上が見込まれない場合）
</t>
    <rPh sb="49" eb="51">
      <t>サンシキ</t>
    </rPh>
    <rPh sb="52" eb="54">
      <t>ケイカク</t>
    </rPh>
    <phoneticPr fontId="3"/>
  </si>
  <si>
    <t>（a － b’）/ b’×{5 /(5 － e)}×100</t>
  </si>
  <si>
    <t>a:計画承認日から５年を経過した日を含む事業年度において見込まれる当該商品又は役務の売上高</t>
    <phoneticPr fontId="3"/>
  </si>
  <si>
    <t>b’:当該商品又は役務の売上が最初に見込まれる事業年度において見込まれる当該商品又は役務の売上高</t>
    <phoneticPr fontId="3"/>
  </si>
  <si>
    <t>e:計画承認日を含む事業年度から当該商品又は役務の売上が最初に見込まれる事業年度までに経過した年度の数</t>
    <phoneticPr fontId="3"/>
  </si>
  <si>
    <t>　②　過去５事業年度の当該商品又は役務に係る市場規模の伸び率（％）　※2</t>
    <rPh sb="3" eb="5">
      <t>カコ</t>
    </rPh>
    <rPh sb="6" eb="8">
      <t>ジギョウ</t>
    </rPh>
    <rPh sb="8" eb="10">
      <t>ネンド</t>
    </rPh>
    <rPh sb="11" eb="13">
      <t>トウガイ</t>
    </rPh>
    <rPh sb="13" eb="15">
      <t>ショウヒン</t>
    </rPh>
    <rPh sb="15" eb="16">
      <t>マタ</t>
    </rPh>
    <rPh sb="17" eb="19">
      <t>エキム</t>
    </rPh>
    <rPh sb="20" eb="21">
      <t>カカ</t>
    </rPh>
    <rPh sb="22" eb="24">
      <t>シジョウ</t>
    </rPh>
    <rPh sb="24" eb="26">
      <t>キボ</t>
    </rPh>
    <rPh sb="27" eb="28">
      <t>ノ</t>
    </rPh>
    <rPh sb="29" eb="30">
      <t>リツ</t>
    </rPh>
    <phoneticPr fontId="3"/>
  </si>
  <si>
    <t>※3</t>
    <phoneticPr fontId="3"/>
  </si>
  <si>
    <t>＜※3　過去5年間の1年当たり平均成長率について＞</t>
    <rPh sb="4" eb="6">
      <t>カコ</t>
    </rPh>
    <rPh sb="7" eb="9">
      <t>ネンカン</t>
    </rPh>
    <rPh sb="11" eb="12">
      <t>ネン</t>
    </rPh>
    <rPh sb="12" eb="13">
      <t>ア</t>
    </rPh>
    <rPh sb="15" eb="17">
      <t>ヘイキン</t>
    </rPh>
    <rPh sb="17" eb="20">
      <t>セイチョウリツ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</si>
</sst>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0"/>
    <numFmt numFmtId="178" formatCode="0.0_ "/>
    <numFmt numFmtId="179" formatCode="0.0%"/>
    <numFmt numFmtId="180" formatCode="#,##0;&quot;▲ &quot;#,##0"/>
    <numFmt numFmtId="181" formatCode="#,##0.00_ "/>
    <numFmt numFmtId="182" formatCode="0.00_ "/>
  </numFmts>
  <fonts count="25" x14ac:knownFonts="1">
    <font>
      <sz val="11"/>
      <color theme="1"/>
      <name val="ＭＳ Ｐゴシック"/>
      <family val="2"/>
      <scheme val="minor"/>
    </font>
    <font>
      <sz val="11"/>
      <color theme="1"/>
      <name val="ＭＳ Ｐゴシック"/>
      <family val="2"/>
      <scheme val="minor"/>
    </font>
    <font>
      <sz val="11"/>
      <color theme="1"/>
      <name val="Meiryo UI"/>
      <family val="3"/>
      <charset val="128"/>
    </font>
    <font>
      <sz val="6"/>
      <name val="ＭＳ Ｐゴシック"/>
      <family val="3"/>
      <charset val="128"/>
      <scheme val="minor"/>
    </font>
    <font>
      <b/>
      <sz val="11"/>
      <color theme="1"/>
      <name val="Meiryo UI"/>
      <family val="3"/>
      <charset val="128"/>
    </font>
    <font>
      <u/>
      <sz val="11"/>
      <color theme="1"/>
      <name val="Meiryo UI"/>
      <family val="3"/>
      <charset val="128"/>
    </font>
    <font>
      <b/>
      <sz val="14"/>
      <color theme="1"/>
      <name val="Meiryo UI"/>
      <family val="3"/>
      <charset val="128"/>
    </font>
    <font>
      <sz val="12"/>
      <color theme="1"/>
      <name val="Meiryo UI"/>
      <family val="3"/>
      <charset val="128"/>
    </font>
    <font>
      <sz val="14"/>
      <color theme="1"/>
      <name val="Meiryo UI"/>
      <family val="3"/>
      <charset val="128"/>
    </font>
    <font>
      <sz val="10"/>
      <color theme="1"/>
      <name val="Meiryo UI"/>
      <family val="3"/>
      <charset val="128"/>
    </font>
    <font>
      <b/>
      <sz val="16"/>
      <color theme="1"/>
      <name val="Meiryo UI"/>
      <family val="3"/>
      <charset val="128"/>
    </font>
    <font>
      <b/>
      <sz val="12"/>
      <color theme="1"/>
      <name val="Meiryo UI"/>
      <family val="3"/>
      <charset val="128"/>
    </font>
    <font>
      <sz val="11"/>
      <name val="ＭＳ Ｐゴシック"/>
      <family val="3"/>
      <charset val="128"/>
    </font>
    <font>
      <b/>
      <sz val="10"/>
      <color theme="1"/>
      <name val="Meiryo UI"/>
      <family val="3"/>
      <charset val="128"/>
    </font>
    <font>
      <sz val="8"/>
      <color theme="1"/>
      <name val="ＭＳ Ｐゴシック"/>
      <family val="3"/>
      <charset val="128"/>
    </font>
    <font>
      <sz val="11"/>
      <color theme="1"/>
      <name val="ＭＳ Ｐゴシック"/>
      <family val="3"/>
      <charset val="128"/>
    </font>
    <font>
      <sz val="9"/>
      <color theme="1"/>
      <name val="Meiryo UI"/>
      <family val="3"/>
      <charset val="128"/>
    </font>
    <font>
      <sz val="12"/>
      <color theme="1"/>
      <name val="ＭＳ Ｐゴシック"/>
      <family val="2"/>
      <scheme val="minor"/>
    </font>
    <font>
      <u/>
      <sz val="11"/>
      <color theme="10"/>
      <name val="ＭＳ Ｐゴシック"/>
      <family val="2"/>
      <scheme val="minor"/>
    </font>
    <font>
      <b/>
      <sz val="11"/>
      <color theme="1"/>
      <name val="ＭＳ Ｐゴシック"/>
      <family val="3"/>
      <charset val="128"/>
      <scheme val="minor"/>
    </font>
    <font>
      <u/>
      <sz val="11"/>
      <color indexed="12"/>
      <name val="ＭＳ Ｐゴシック"/>
      <family val="3"/>
      <charset val="128"/>
    </font>
    <font>
      <sz val="10"/>
      <color theme="1"/>
      <name val="ＭＳ Ｐゴシック"/>
      <family val="2"/>
      <scheme val="minor"/>
    </font>
    <font>
      <sz val="10"/>
      <color theme="1"/>
      <name val="ＭＳ Ｐゴシック"/>
      <family val="3"/>
      <charset val="128"/>
      <scheme val="minor"/>
    </font>
    <font>
      <sz val="10"/>
      <color theme="1"/>
      <name val="ＭＳ Ｐゴシック"/>
      <family val="3"/>
      <charset val="128"/>
    </font>
    <font>
      <sz val="11"/>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CFF"/>
        <bgColor indexed="64"/>
      </patternFill>
    </fill>
    <fill>
      <patternFill patternType="solid">
        <fgColor theme="3" tint="0.79998168889431442"/>
        <bgColor indexed="64"/>
      </patternFill>
    </fill>
    <fill>
      <patternFill patternType="solid">
        <fgColor theme="5" tint="0.79998168889431442"/>
        <bgColor indexed="64"/>
      </patternFill>
    </fill>
  </fills>
  <borders count="20">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xf numFmtId="0" fontId="18"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129">
    <xf numFmtId="0" fontId="0" fillId="0" borderId="0" xfId="0"/>
    <xf numFmtId="0" fontId="2"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9" fillId="0" borderId="5" xfId="0" applyFont="1" applyBorder="1" applyAlignment="1">
      <alignment vertical="center"/>
    </xf>
    <xf numFmtId="0" fontId="8" fillId="0" borderId="9" xfId="0" applyFont="1" applyBorder="1" applyAlignment="1">
      <alignment vertical="center"/>
    </xf>
    <xf numFmtId="0" fontId="7" fillId="0" borderId="10"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9"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vertical="center"/>
    </xf>
    <xf numFmtId="38" fontId="2" fillId="0" borderId="0" xfId="0" applyNumberFormat="1" applyFont="1" applyAlignment="1">
      <alignment horizontal="center" vertical="center"/>
    </xf>
    <xf numFmtId="38" fontId="2" fillId="0" borderId="15" xfId="0" applyNumberFormat="1" applyFont="1" applyBorder="1" applyAlignment="1">
      <alignment horizontal="center" vertical="center"/>
    </xf>
    <xf numFmtId="38" fontId="2" fillId="0" borderId="15" xfId="0" applyNumberFormat="1" applyFont="1" applyBorder="1" applyAlignment="1">
      <alignment horizontal="right" vertical="center"/>
    </xf>
    <xf numFmtId="0" fontId="11" fillId="0" borderId="1" xfId="0" applyFont="1" applyBorder="1" applyAlignment="1">
      <alignment vertical="center"/>
    </xf>
    <xf numFmtId="0" fontId="4" fillId="3" borderId="0" xfId="0" applyFont="1" applyFill="1" applyAlignment="1" applyProtection="1">
      <alignment horizontal="center" vertical="center"/>
      <protection locked="0"/>
    </xf>
    <xf numFmtId="0" fontId="4" fillId="2" borderId="0" xfId="0" applyFont="1" applyFill="1" applyAlignment="1">
      <alignment horizontal="center" vertical="center"/>
    </xf>
    <xf numFmtId="0" fontId="2" fillId="3" borderId="0" xfId="0" applyFont="1" applyFill="1" applyAlignment="1">
      <alignment horizontal="center" vertical="center"/>
    </xf>
    <xf numFmtId="0" fontId="13" fillId="3" borderId="0" xfId="0" applyFont="1" applyFill="1" applyAlignment="1" applyProtection="1">
      <alignment horizontal="center" vertical="center"/>
      <protection locked="0"/>
    </xf>
    <xf numFmtId="0" fontId="14" fillId="0" borderId="0" xfId="0" applyFont="1" applyAlignment="1">
      <alignment horizontal="center" vertical="center"/>
    </xf>
    <xf numFmtId="0" fontId="2" fillId="0" borderId="8"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0" fillId="0" borderId="0" xfId="0" applyAlignment="1">
      <alignment horizontal="center"/>
    </xf>
    <xf numFmtId="0" fontId="0" fillId="0" borderId="0" xfId="0" applyAlignment="1">
      <alignment horizontal="left"/>
    </xf>
    <xf numFmtId="0" fontId="14" fillId="0" borderId="0" xfId="0" applyFont="1" applyAlignment="1">
      <alignment horizontal="right" vertical="center"/>
    </xf>
    <xf numFmtId="0" fontId="15" fillId="0" borderId="0" xfId="0" applyFont="1" applyAlignment="1">
      <alignment horizontal="center" vertical="center"/>
    </xf>
    <xf numFmtId="181" fontId="15" fillId="0" borderId="0" xfId="0" applyNumberFormat="1" applyFont="1" applyAlignment="1">
      <alignment vertical="center"/>
    </xf>
    <xf numFmtId="0" fontId="16" fillId="0" borderId="0" xfId="0" applyFont="1" applyAlignment="1">
      <alignment vertical="center"/>
    </xf>
    <xf numFmtId="182" fontId="2" fillId="0" borderId="0" xfId="0" applyNumberFormat="1"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7" fillId="0" borderId="0" xfId="0" applyFont="1" applyAlignment="1">
      <alignment horizontal="left" vertical="center"/>
    </xf>
    <xf numFmtId="0" fontId="19" fillId="0" borderId="17" xfId="0" applyFont="1" applyBorder="1" applyAlignment="1">
      <alignment horizontal="center" vertical="center"/>
    </xf>
    <xf numFmtId="0" fontId="19" fillId="3" borderId="19" xfId="0" applyFont="1" applyFill="1" applyBorder="1" applyAlignment="1">
      <alignment vertical="center"/>
    </xf>
    <xf numFmtId="0" fontId="19" fillId="5" borderId="19" xfId="0" applyFont="1" applyFill="1" applyBorder="1" applyAlignment="1">
      <alignment vertical="center"/>
    </xf>
    <xf numFmtId="0" fontId="16" fillId="0" borderId="0" xfId="0" applyFont="1" applyAlignment="1">
      <alignment horizontal="right" vertical="center"/>
    </xf>
    <xf numFmtId="0" fontId="18" fillId="3" borderId="18" xfId="4" applyFill="1" applyBorder="1" applyAlignment="1">
      <alignment horizontal="center" vertical="center"/>
    </xf>
    <xf numFmtId="0" fontId="18" fillId="5" borderId="18" xfId="4" applyFill="1" applyBorder="1" applyAlignment="1">
      <alignment horizontal="center" vertical="center"/>
    </xf>
    <xf numFmtId="0" fontId="21" fillId="3" borderId="17"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19" fillId="0" borderId="17" xfId="0" applyFont="1" applyBorder="1" applyAlignment="1">
      <alignment horizontal="center" vertical="center" wrapText="1"/>
    </xf>
    <xf numFmtId="0" fontId="0" fillId="7" borderId="17" xfId="0" applyFill="1" applyBorder="1" applyAlignment="1">
      <alignment horizontal="center" vertical="center"/>
    </xf>
    <xf numFmtId="0" fontId="0" fillId="6" borderId="17" xfId="0" applyFill="1" applyBorder="1" applyAlignment="1">
      <alignment horizontal="center" vertical="center"/>
    </xf>
    <xf numFmtId="10" fontId="15" fillId="4" borderId="0" xfId="0" applyNumberFormat="1" applyFont="1" applyFill="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38" fontId="2" fillId="0" borderId="0" xfId="0" applyNumberFormat="1" applyFont="1" applyAlignment="1">
      <alignment horizontal="right" vertical="center"/>
    </xf>
    <xf numFmtId="0" fontId="10" fillId="0" borderId="0" xfId="0" applyFont="1" applyAlignment="1">
      <alignment horizontal="center" vertical="center"/>
    </xf>
    <xf numFmtId="176" fontId="2" fillId="0" borderId="0" xfId="0" applyNumberFormat="1" applyFont="1" applyAlignment="1" applyProtection="1">
      <alignment horizontal="center" vertical="center"/>
      <protection locked="0"/>
    </xf>
    <xf numFmtId="177" fontId="4" fillId="2" borderId="0" xfId="0" applyNumberFormat="1" applyFont="1" applyFill="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9" fillId="3" borderId="0" xfId="0" applyFont="1" applyFill="1" applyAlignment="1" applyProtection="1">
      <alignment horizontal="center" vertical="center"/>
      <protection locked="0"/>
    </xf>
    <xf numFmtId="0" fontId="9" fillId="0" borderId="0" xfId="0" applyFont="1" applyAlignment="1">
      <alignment vertical="center" shrinkToFit="1"/>
    </xf>
    <xf numFmtId="0" fontId="9" fillId="0" borderId="0" xfId="0" applyFont="1" applyAlignment="1">
      <alignment horizontal="center" vertical="center"/>
    </xf>
    <xf numFmtId="38" fontId="9" fillId="0" borderId="7" xfId="1" applyFont="1" applyFill="1" applyBorder="1" applyAlignment="1" applyProtection="1">
      <alignment horizontal="right" vertical="center"/>
      <protection locked="0"/>
    </xf>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10" fontId="9" fillId="0" borderId="7" xfId="2" applyNumberFormat="1" applyFont="1" applyFill="1" applyBorder="1" applyAlignment="1" applyProtection="1">
      <alignment horizontal="right" vertical="center"/>
      <protection locked="0"/>
    </xf>
    <xf numFmtId="179" fontId="9" fillId="0" borderId="7" xfId="2" applyNumberFormat="1" applyFont="1" applyFill="1" applyBorder="1" applyAlignment="1" applyProtection="1">
      <alignment horizontal="center" vertical="center"/>
      <protection locked="0"/>
    </xf>
    <xf numFmtId="38" fontId="9" fillId="0" borderId="7" xfId="1" applyFont="1" applyFill="1" applyBorder="1" applyAlignment="1">
      <alignment horizontal="right" vertical="center"/>
    </xf>
    <xf numFmtId="180" fontId="15" fillId="3" borderId="0" xfId="3" applyNumberFormat="1" applyFont="1" applyFill="1" applyAlignment="1">
      <alignment horizontal="right" vertical="center" shrinkToFit="1"/>
    </xf>
    <xf numFmtId="180" fontId="15" fillId="3" borderId="17" xfId="3" applyNumberFormat="1" applyFont="1" applyFill="1" applyBorder="1" applyAlignment="1">
      <alignment horizontal="right" vertical="center" shrinkToFit="1"/>
    </xf>
    <xf numFmtId="180" fontId="15" fillId="0" borderId="0" xfId="3" applyNumberFormat="1" applyFont="1" applyAlignment="1">
      <alignment horizontal="right" vertical="center" shrinkToFit="1"/>
    </xf>
    <xf numFmtId="179" fontId="9" fillId="0" borderId="0" xfId="2"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3" fillId="3" borderId="0" xfId="0" applyFont="1" applyFill="1" applyAlignment="1">
      <alignment horizontal="right" vertical="center"/>
    </xf>
    <xf numFmtId="0" fontId="15" fillId="3" borderId="0" xfId="0" applyFont="1" applyFill="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38" fontId="2" fillId="2" borderId="0" xfId="0" applyNumberFormat="1" applyFont="1" applyFill="1" applyAlignment="1">
      <alignment horizontal="center" vertical="center"/>
    </xf>
    <xf numFmtId="0" fontId="2" fillId="2" borderId="0" xfId="0" applyFont="1" applyFill="1" applyAlignment="1">
      <alignment horizontal="center" vertical="center"/>
    </xf>
    <xf numFmtId="38" fontId="4" fillId="3" borderId="0" xfId="1" applyFont="1" applyFill="1" applyBorder="1" applyAlignment="1" applyProtection="1">
      <alignment horizontal="center" vertical="center"/>
      <protection locked="0"/>
    </xf>
    <xf numFmtId="0" fontId="2"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3" borderId="0" xfId="0" applyFont="1" applyFill="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0" fontId="2" fillId="0" borderId="7" xfId="0" applyFont="1" applyBorder="1" applyAlignment="1">
      <alignment horizontal="center" vertical="center"/>
    </xf>
    <xf numFmtId="0" fontId="2" fillId="0" borderId="0" xfId="0" applyFont="1" applyAlignment="1">
      <alignment horizontal="center" vertical="top" shrinkToFit="1"/>
    </xf>
    <xf numFmtId="0" fontId="2" fillId="3" borderId="0" xfId="0" applyFont="1" applyFill="1" applyAlignment="1" applyProtection="1">
      <alignment horizontal="center" vertical="center" shrinkToFit="1"/>
      <protection locked="0"/>
    </xf>
    <xf numFmtId="38" fontId="2" fillId="0" borderId="0" xfId="0" applyNumberFormat="1" applyFont="1" applyAlignment="1">
      <alignment horizontal="right" vertical="center"/>
    </xf>
    <xf numFmtId="0" fontId="2" fillId="3" borderId="0" xfId="0" applyFont="1" applyFill="1" applyAlignment="1">
      <alignment horizontal="right"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3" borderId="5" xfId="0" applyFont="1" applyFill="1" applyBorder="1" applyAlignment="1" applyProtection="1">
      <alignment horizontal="center" vertical="center"/>
      <protection locked="0"/>
    </xf>
    <xf numFmtId="0" fontId="10" fillId="0" borderId="0" xfId="0" applyFont="1" applyAlignment="1">
      <alignment horizontal="center" vertical="center"/>
    </xf>
    <xf numFmtId="0" fontId="8" fillId="3" borderId="0" xfId="0" applyFont="1" applyFill="1" applyAlignment="1" applyProtection="1">
      <alignment horizontal="center" vertical="center"/>
      <protection locked="0"/>
    </xf>
    <xf numFmtId="0" fontId="8" fillId="0" borderId="0" xfId="0" applyFont="1" applyAlignment="1">
      <alignment horizontal="center" vertical="center"/>
    </xf>
    <xf numFmtId="9" fontId="4" fillId="0" borderId="0" xfId="0" quotePrefix="1" applyNumberFormat="1" applyFont="1" applyAlignment="1">
      <alignment horizontal="center" vertical="center"/>
    </xf>
    <xf numFmtId="9" fontId="4" fillId="0" borderId="5" xfId="0" applyNumberFormat="1" applyFont="1" applyBorder="1" applyAlignment="1">
      <alignment horizontal="center" vertical="center"/>
    </xf>
    <xf numFmtId="9" fontId="4" fillId="0" borderId="0" xfId="0" applyNumberFormat="1" applyFont="1" applyAlignment="1">
      <alignment horizontal="center" vertical="center"/>
    </xf>
    <xf numFmtId="38" fontId="9" fillId="0" borderId="0" xfId="1" applyFont="1" applyFill="1" applyBorder="1" applyAlignment="1">
      <alignment horizontal="right" vertical="center"/>
    </xf>
    <xf numFmtId="0" fontId="9" fillId="3" borderId="0" xfId="0" applyFont="1" applyFill="1" applyAlignment="1">
      <alignment horizontal="left" vertical="center"/>
    </xf>
    <xf numFmtId="38" fontId="2" fillId="3" borderId="0" xfId="1" applyFont="1" applyFill="1" applyBorder="1" applyAlignment="1">
      <alignment horizontal="right" vertical="center"/>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shrinkToFit="1"/>
    </xf>
    <xf numFmtId="38" fontId="9" fillId="0" borderId="0" xfId="1" applyFont="1" applyFill="1" applyBorder="1" applyAlignment="1" applyProtection="1">
      <alignment horizontal="right" vertical="center"/>
      <protection locked="0"/>
    </xf>
    <xf numFmtId="10" fontId="9" fillId="0" borderId="0" xfId="2" applyNumberFormat="1" applyFont="1" applyFill="1" applyBorder="1" applyAlignment="1" applyProtection="1">
      <alignment horizontal="right" vertical="center"/>
      <protection locked="0"/>
    </xf>
    <xf numFmtId="0" fontId="0" fillId="0" borderId="7" xfId="0" applyBorder="1" applyAlignment="1">
      <alignment horizontal="center" vertical="center"/>
    </xf>
  </cellXfs>
  <cellStyles count="6">
    <cellStyle name="パーセント" xfId="2" builtinId="5"/>
    <cellStyle name="ハイパーリンク" xfId="4" builtinId="8"/>
    <cellStyle name="ハイパーリンク 2" xfId="5" xr:uid="{00000000-0005-0000-0000-000002000000}"/>
    <cellStyle name="桁区切り" xfId="1" builtinId="6"/>
    <cellStyle name="標準" xfId="0" builtinId="0"/>
    <cellStyle name="標準 2 3" xfId="3" xr:uid="{00000000-0005-0000-0000-000005000000}"/>
  </cellStyles>
  <dxfs count="21">
    <dxf>
      <font>
        <b/>
        <i/>
      </font>
    </dxf>
    <dxf>
      <font>
        <b val="0"/>
        <i/>
        <name val="ＭＳ Ｐゴシック"/>
        <scheme val="none"/>
      </font>
    </dxf>
    <dxf>
      <font>
        <b/>
        <i val="0"/>
        <condense val="0"/>
        <extend val="0"/>
      </font>
    </dxf>
    <dxf>
      <font>
        <b val="0"/>
        <i/>
        <name val="ＭＳ Ｐゴシック"/>
        <scheme val="none"/>
      </font>
    </dxf>
    <dxf>
      <font>
        <b/>
        <i val="0"/>
        <condense val="0"/>
        <extend val="0"/>
      </font>
    </dxf>
    <dxf>
      <font>
        <b/>
        <i/>
      </font>
    </dxf>
    <dxf>
      <font>
        <b val="0"/>
        <i/>
        <name val="ＭＳ Ｐゴシック"/>
        <scheme val="none"/>
      </font>
    </dxf>
    <dxf>
      <font>
        <b/>
        <i val="0"/>
        <condense val="0"/>
        <extend val="0"/>
      </font>
    </dxf>
    <dxf>
      <font>
        <b/>
        <i/>
      </font>
    </dxf>
    <dxf>
      <font>
        <b val="0"/>
        <i/>
        <name val="ＭＳ Ｐゴシック"/>
        <scheme val="none"/>
      </font>
    </dxf>
    <dxf>
      <font>
        <b/>
        <i val="0"/>
        <condense val="0"/>
        <extend val="0"/>
      </font>
    </dxf>
    <dxf>
      <font>
        <b/>
        <i/>
      </font>
    </dxf>
    <dxf>
      <font>
        <b/>
        <i/>
      </font>
    </dxf>
    <dxf>
      <font>
        <b val="0"/>
        <i/>
        <name val="ＭＳ Ｐゴシック"/>
        <scheme val="none"/>
      </font>
    </dxf>
    <dxf>
      <font>
        <b/>
        <i val="0"/>
        <condense val="0"/>
        <extend val="0"/>
      </font>
    </dxf>
    <dxf>
      <font>
        <b val="0"/>
        <i/>
        <name val="ＭＳ Ｐゴシック"/>
        <scheme val="none"/>
      </font>
    </dxf>
    <dxf>
      <font>
        <b/>
        <i val="0"/>
        <condense val="0"/>
        <extend val="0"/>
      </font>
    </dxf>
    <dxf>
      <font>
        <b/>
        <i/>
      </font>
    </dxf>
    <dxf>
      <font>
        <b val="0"/>
        <i/>
        <name val="ＭＳ Ｐゴシック"/>
        <scheme val="none"/>
      </font>
    </dxf>
    <dxf>
      <font>
        <b/>
        <i val="0"/>
        <condense val="0"/>
        <extend val="0"/>
      </font>
    </dxf>
    <dxf>
      <font>
        <b/>
        <i/>
      </font>
    </dxf>
  </dxfs>
  <tableStyles count="0" defaultTableStyle="TableStyleMedium2" defaultPivotStyle="PivotStyleMedium9"/>
  <colors>
    <mruColors>
      <color rgb="FFFFFFCC"/>
      <color rgb="FF99FF99"/>
      <color rgb="FFFFCC99"/>
      <color rgb="FFCCFFFF"/>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200025</xdr:colOff>
      <xdr:row>12</xdr:row>
      <xdr:rowOff>19048</xdr:rowOff>
    </xdr:from>
    <xdr:to>
      <xdr:col>20</xdr:col>
      <xdr:colOff>415200</xdr:colOff>
      <xdr:row>18</xdr:row>
      <xdr:rowOff>28576</xdr:rowOff>
    </xdr:to>
    <xdr:sp macro="" textlink="">
      <xdr:nvSpPr>
        <xdr:cNvPr id="2" name="屈折矢印 1">
          <a:extLst>
            <a:ext uri="{FF2B5EF4-FFF2-40B4-BE49-F238E27FC236}">
              <a16:creationId xmlns:a16="http://schemas.microsoft.com/office/drawing/2014/main" id="{00000000-0008-0000-0100-000002000000}"/>
            </a:ext>
          </a:extLst>
        </xdr:cNvPr>
        <xdr:cNvSpPr>
          <a:spLocks/>
        </xdr:cNvSpPr>
      </xdr:nvSpPr>
      <xdr:spPr>
        <a:xfrm>
          <a:off x="8782050" y="2019298"/>
          <a:ext cx="720000" cy="1209678"/>
        </a:xfrm>
        <a:prstGeom prst="bentUp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200025</xdr:colOff>
      <xdr:row>12</xdr:row>
      <xdr:rowOff>19048</xdr:rowOff>
    </xdr:from>
    <xdr:to>
      <xdr:col>20</xdr:col>
      <xdr:colOff>415200</xdr:colOff>
      <xdr:row>18</xdr:row>
      <xdr:rowOff>28576</xdr:rowOff>
    </xdr:to>
    <xdr:sp macro="" textlink="">
      <xdr:nvSpPr>
        <xdr:cNvPr id="2" name="屈折矢印 1">
          <a:extLst>
            <a:ext uri="{FF2B5EF4-FFF2-40B4-BE49-F238E27FC236}">
              <a16:creationId xmlns:a16="http://schemas.microsoft.com/office/drawing/2014/main" id="{00000000-0008-0000-0200-000002000000}"/>
            </a:ext>
          </a:extLst>
        </xdr:cNvPr>
        <xdr:cNvSpPr>
          <a:spLocks/>
        </xdr:cNvSpPr>
      </xdr:nvSpPr>
      <xdr:spPr>
        <a:xfrm>
          <a:off x="10252075" y="3060698"/>
          <a:ext cx="831125" cy="1381128"/>
        </a:xfrm>
        <a:prstGeom prst="bentUp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200025</xdr:colOff>
      <xdr:row>14</xdr:row>
      <xdr:rowOff>19048</xdr:rowOff>
    </xdr:from>
    <xdr:to>
      <xdr:col>20</xdr:col>
      <xdr:colOff>415200</xdr:colOff>
      <xdr:row>20</xdr:row>
      <xdr:rowOff>28576</xdr:rowOff>
    </xdr:to>
    <xdr:sp macro="" textlink="">
      <xdr:nvSpPr>
        <xdr:cNvPr id="2" name="屈折矢印 1">
          <a:extLst>
            <a:ext uri="{FF2B5EF4-FFF2-40B4-BE49-F238E27FC236}">
              <a16:creationId xmlns:a16="http://schemas.microsoft.com/office/drawing/2014/main" id="{00000000-0008-0000-0300-000002000000}"/>
            </a:ext>
          </a:extLst>
        </xdr:cNvPr>
        <xdr:cNvSpPr>
          <a:spLocks/>
        </xdr:cNvSpPr>
      </xdr:nvSpPr>
      <xdr:spPr>
        <a:xfrm>
          <a:off x="10423525" y="3289298"/>
          <a:ext cx="1027975" cy="1381128"/>
        </a:xfrm>
        <a:prstGeom prst="bentUp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200025</xdr:colOff>
      <xdr:row>14</xdr:row>
      <xdr:rowOff>19048</xdr:rowOff>
    </xdr:from>
    <xdr:to>
      <xdr:col>20</xdr:col>
      <xdr:colOff>415200</xdr:colOff>
      <xdr:row>20</xdr:row>
      <xdr:rowOff>28576</xdr:rowOff>
    </xdr:to>
    <xdr:sp macro="" textlink="">
      <xdr:nvSpPr>
        <xdr:cNvPr id="2" name="屈折矢印 1">
          <a:extLst>
            <a:ext uri="{FF2B5EF4-FFF2-40B4-BE49-F238E27FC236}">
              <a16:creationId xmlns:a16="http://schemas.microsoft.com/office/drawing/2014/main" id="{00000000-0008-0000-0400-000002000000}"/>
            </a:ext>
          </a:extLst>
        </xdr:cNvPr>
        <xdr:cNvSpPr>
          <a:spLocks/>
        </xdr:cNvSpPr>
      </xdr:nvSpPr>
      <xdr:spPr>
        <a:xfrm>
          <a:off x="10328275" y="3289298"/>
          <a:ext cx="831125" cy="1381128"/>
        </a:xfrm>
        <a:prstGeom prst="bentUp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E8"/>
  <sheetViews>
    <sheetView zoomScale="80" zoomScaleNormal="80" workbookViewId="0">
      <selection sqref="A1:XFD1048576"/>
    </sheetView>
  </sheetViews>
  <sheetFormatPr defaultRowHeight="13.5" x14ac:dyDescent="0.15"/>
  <cols>
    <col min="1" max="1" width="8.375" customWidth="1"/>
    <col min="2" max="2" width="36.125" customWidth="1"/>
    <col min="3" max="3" width="25.125" customWidth="1"/>
    <col min="4" max="4" width="79.5" style="44" customWidth="1"/>
    <col min="5" max="5" width="2.375" customWidth="1"/>
  </cols>
  <sheetData>
    <row r="1" spans="1:5" ht="23.45" customHeight="1" x14ac:dyDescent="0.15">
      <c r="A1" s="53" t="s">
        <v>0</v>
      </c>
    </row>
    <row r="2" spans="1:5" ht="23.45" customHeight="1" x14ac:dyDescent="0.15">
      <c r="A2" s="51" t="s">
        <v>1</v>
      </c>
    </row>
    <row r="4" spans="1:5" s="50" customFormat="1" ht="41.1" customHeight="1" x14ac:dyDescent="0.15">
      <c r="A4" s="96"/>
      <c r="B4" s="97"/>
      <c r="C4" s="63" t="s">
        <v>2</v>
      </c>
      <c r="D4" s="54" t="s">
        <v>3</v>
      </c>
      <c r="E4" s="52"/>
    </row>
    <row r="5" spans="1:5" ht="44.45" customHeight="1" x14ac:dyDescent="0.15">
      <c r="A5" s="58" t="s">
        <v>4</v>
      </c>
      <c r="B5" s="55"/>
      <c r="C5" s="64" t="s">
        <v>5</v>
      </c>
      <c r="D5" s="60" t="s">
        <v>6</v>
      </c>
      <c r="E5" s="43"/>
    </row>
    <row r="6" spans="1:5" ht="44.45" customHeight="1" x14ac:dyDescent="0.15">
      <c r="A6" s="59" t="s">
        <v>7</v>
      </c>
      <c r="B6" s="56" t="s">
        <v>8</v>
      </c>
      <c r="C6" s="64" t="s">
        <v>5</v>
      </c>
      <c r="D6" s="61" t="s">
        <v>9</v>
      </c>
      <c r="E6" s="43"/>
    </row>
    <row r="7" spans="1:5" ht="44.45" customHeight="1" x14ac:dyDescent="0.15">
      <c r="A7" s="58" t="s">
        <v>10</v>
      </c>
      <c r="B7" s="55" t="s">
        <v>11</v>
      </c>
      <c r="C7" s="65" t="s">
        <v>12</v>
      </c>
      <c r="D7" s="62" t="s">
        <v>6</v>
      </c>
      <c r="E7" s="43"/>
    </row>
    <row r="8" spans="1:5" ht="44.45" customHeight="1" x14ac:dyDescent="0.15">
      <c r="A8" s="59" t="s">
        <v>13</v>
      </c>
      <c r="B8" s="56" t="s">
        <v>14</v>
      </c>
      <c r="C8" s="65" t="s">
        <v>12</v>
      </c>
      <c r="D8" s="61" t="s">
        <v>9</v>
      </c>
      <c r="E8" s="43"/>
    </row>
  </sheetData>
  <mergeCells count="1">
    <mergeCell ref="A4:B4"/>
  </mergeCells>
  <phoneticPr fontId="3"/>
  <hyperlinks>
    <hyperlink ref="A5" location="様式１!A1" display="様式１" xr:uid="{00000000-0004-0000-0000-000000000000}"/>
    <hyperlink ref="A6" location="'様式２（市場規模推計あり）'!A1" display="様式２" xr:uid="{00000000-0004-0000-0000-000001000000}"/>
    <hyperlink ref="A7" location="'様式３（初年度売上なし）'!A1" display="様式３" xr:uid="{00000000-0004-0000-0000-000002000000}"/>
    <hyperlink ref="A8" location="'様式４（初年度売上なし・市場規模推計あり）'!A1" display="様式４" xr:uid="{00000000-0004-0000-0000-000003000000}"/>
  </hyperlink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B2:W30"/>
  <sheetViews>
    <sheetView zoomScale="85" zoomScaleNormal="85" workbookViewId="0">
      <selection sqref="A1:XFD1048576"/>
    </sheetView>
  </sheetViews>
  <sheetFormatPr defaultColWidth="9" defaultRowHeight="15.75" x14ac:dyDescent="0.15"/>
  <cols>
    <col min="1" max="1" width="4.5" style="1" customWidth="1"/>
    <col min="2" max="3" width="6.5" style="1" customWidth="1"/>
    <col min="4" max="4" width="9" style="1" customWidth="1"/>
    <col min="5" max="5" width="8.5" style="1" customWidth="1"/>
    <col min="6" max="6" width="10.5" style="1" customWidth="1"/>
    <col min="7" max="10" width="6.5" style="1" customWidth="1"/>
    <col min="11" max="11" width="8" style="1" customWidth="1"/>
    <col min="12" max="12" width="6.5" style="1" customWidth="1"/>
    <col min="13" max="13" width="8.5" style="1" customWidth="1"/>
    <col min="14" max="14" width="6.5" style="1" customWidth="1"/>
    <col min="15" max="15" width="5.125" style="1" customWidth="1"/>
    <col min="16" max="16" width="8.5" style="1" customWidth="1"/>
    <col min="17" max="17" width="8.125" style="1" customWidth="1"/>
    <col min="18" max="18" width="12.125" style="1" customWidth="1"/>
    <col min="19" max="19" width="8.125" style="1" customWidth="1"/>
    <col min="20" max="20" width="8.875" style="1" customWidth="1"/>
    <col min="21" max="21" width="6.5" style="1" customWidth="1"/>
    <col min="22" max="16384" width="9" style="1"/>
  </cols>
  <sheetData>
    <row r="2" spans="2:23" ht="39.6" customHeight="1" x14ac:dyDescent="0.15">
      <c r="B2" s="115" t="s">
        <v>15</v>
      </c>
      <c r="C2" s="115"/>
      <c r="D2" s="115"/>
      <c r="E2" s="115"/>
      <c r="F2" s="115"/>
      <c r="G2" s="115"/>
      <c r="H2" s="115"/>
      <c r="I2" s="115"/>
      <c r="J2" s="115"/>
      <c r="K2" s="115"/>
      <c r="L2" s="115"/>
      <c r="M2" s="115"/>
      <c r="N2" s="115"/>
      <c r="O2" s="115"/>
      <c r="P2" s="115"/>
      <c r="Q2" s="115"/>
      <c r="R2" s="115"/>
      <c r="S2" s="115"/>
      <c r="T2" s="115"/>
      <c r="U2" s="115"/>
      <c r="V2" s="115"/>
      <c r="W2" s="115"/>
    </row>
    <row r="3" spans="2:23" ht="27" customHeight="1" x14ac:dyDescent="0.15">
      <c r="D3" s="70"/>
      <c r="E3" s="70"/>
      <c r="F3" s="70"/>
      <c r="G3" s="70"/>
      <c r="H3" s="70"/>
      <c r="I3" s="70"/>
      <c r="J3" s="70"/>
      <c r="K3" s="70"/>
      <c r="L3" s="70"/>
      <c r="M3" s="70"/>
      <c r="N3" s="70"/>
      <c r="O3" s="70"/>
      <c r="P3" s="9"/>
      <c r="Q3" s="11"/>
      <c r="R3" s="10"/>
      <c r="S3" s="10"/>
      <c r="T3" s="11" t="s">
        <v>16</v>
      </c>
      <c r="U3" s="10"/>
      <c r="V3" s="10"/>
    </row>
    <row r="4" spans="2:23" ht="20.100000000000001" customHeight="1" x14ac:dyDescent="0.15">
      <c r="B4" s="7"/>
      <c r="C4" s="7"/>
      <c r="D4" s="7"/>
      <c r="E4" s="7"/>
      <c r="F4" s="7"/>
      <c r="G4" s="7"/>
      <c r="H4" s="7"/>
      <c r="I4" s="7"/>
      <c r="J4" s="7"/>
      <c r="K4" s="7"/>
      <c r="L4" s="7"/>
      <c r="M4" s="7"/>
      <c r="N4" s="7"/>
      <c r="O4" s="7"/>
      <c r="P4" s="117" t="s">
        <v>17</v>
      </c>
      <c r="Q4" s="117"/>
      <c r="R4" s="116" t="s">
        <v>18</v>
      </c>
      <c r="S4" s="116"/>
      <c r="T4" s="116"/>
      <c r="U4" s="116"/>
      <c r="V4" s="116"/>
      <c r="W4" s="116"/>
    </row>
    <row r="5" spans="2:23" ht="20.100000000000001" customHeight="1" x14ac:dyDescent="0.15">
      <c r="B5" s="10" t="s">
        <v>19</v>
      </c>
      <c r="C5" s="11"/>
      <c r="D5" s="11"/>
      <c r="E5" s="11"/>
      <c r="F5" s="11"/>
      <c r="G5" s="11"/>
      <c r="H5" s="11"/>
      <c r="I5" s="11"/>
      <c r="J5" s="11"/>
      <c r="K5" s="11"/>
      <c r="L5" s="11"/>
    </row>
    <row r="6" spans="2:23" ht="9.9499999999999993" customHeight="1" x14ac:dyDescent="0.15">
      <c r="B6" s="20"/>
      <c r="C6" s="21"/>
      <c r="D6" s="21"/>
      <c r="E6" s="21"/>
      <c r="F6" s="21"/>
      <c r="G6" s="21"/>
      <c r="H6" s="21"/>
      <c r="I6" s="21"/>
      <c r="J6" s="21"/>
      <c r="K6" s="21"/>
      <c r="L6" s="21"/>
      <c r="M6" s="22"/>
      <c r="N6" s="22"/>
      <c r="O6" s="22"/>
      <c r="P6" s="22"/>
      <c r="Q6" s="22"/>
      <c r="R6" s="22"/>
      <c r="S6" s="22"/>
      <c r="T6" s="22"/>
      <c r="U6" s="22"/>
      <c r="V6" s="22"/>
      <c r="W6" s="23"/>
    </row>
    <row r="7" spans="2:23" ht="18" customHeight="1" x14ac:dyDescent="0.15">
      <c r="B7" s="24"/>
      <c r="C7" s="34" t="s">
        <v>20</v>
      </c>
      <c r="D7" s="12"/>
      <c r="E7" s="12"/>
      <c r="F7" s="12"/>
      <c r="G7" s="12"/>
      <c r="H7" s="12"/>
      <c r="I7" s="12"/>
      <c r="J7" s="12"/>
      <c r="K7" s="12"/>
      <c r="L7" s="12"/>
      <c r="M7" s="12"/>
      <c r="N7" s="12"/>
      <c r="O7" s="12"/>
      <c r="P7" s="12"/>
      <c r="Q7" s="12"/>
      <c r="R7" s="12"/>
      <c r="S7" s="12"/>
      <c r="T7" s="12"/>
      <c r="U7" s="12"/>
      <c r="V7" s="13"/>
      <c r="W7" s="25"/>
    </row>
    <row r="8" spans="2:23" ht="18" customHeight="1" x14ac:dyDescent="0.15">
      <c r="B8" s="24"/>
      <c r="C8" s="14"/>
      <c r="D8" s="101" t="s">
        <v>21</v>
      </c>
      <c r="E8" s="101"/>
      <c r="F8" s="101"/>
      <c r="G8" s="105">
        <v>43922</v>
      </c>
      <c r="H8" s="105"/>
      <c r="I8" s="68" t="s">
        <v>22</v>
      </c>
      <c r="J8" s="103" t="s">
        <v>23</v>
      </c>
      <c r="K8" s="103"/>
      <c r="L8" s="104" t="s">
        <v>24</v>
      </c>
      <c r="M8" s="104"/>
      <c r="N8" s="68" t="s">
        <v>22</v>
      </c>
      <c r="O8" s="103" t="s">
        <v>25</v>
      </c>
      <c r="P8" s="103"/>
      <c r="Q8" s="100">
        <v>500000</v>
      </c>
      <c r="R8" s="100"/>
      <c r="S8" s="35" t="s">
        <v>26</v>
      </c>
      <c r="T8" s="36" t="s">
        <v>27</v>
      </c>
      <c r="V8" s="15"/>
      <c r="W8" s="25"/>
    </row>
    <row r="9" spans="2:23" ht="18" customHeight="1" x14ac:dyDescent="0.15">
      <c r="B9" s="24"/>
      <c r="C9" s="14"/>
      <c r="D9" s="101" t="s">
        <v>28</v>
      </c>
      <c r="E9" s="101"/>
      <c r="F9" s="101"/>
      <c r="G9" s="102">
        <f>EDATE(G8,60)</f>
        <v>45748</v>
      </c>
      <c r="H9" s="102"/>
      <c r="I9" s="68" t="s">
        <v>22</v>
      </c>
      <c r="J9" s="103" t="s">
        <v>23</v>
      </c>
      <c r="K9" s="103"/>
      <c r="L9" s="104" t="s">
        <v>29</v>
      </c>
      <c r="M9" s="104"/>
      <c r="N9" s="68" t="s">
        <v>22</v>
      </c>
      <c r="O9" s="103" t="s">
        <v>25</v>
      </c>
      <c r="P9" s="103"/>
      <c r="Q9" s="100">
        <v>700000</v>
      </c>
      <c r="R9" s="100"/>
      <c r="S9" s="35" t="s">
        <v>26</v>
      </c>
      <c r="T9" s="36" t="s">
        <v>30</v>
      </c>
      <c r="V9" s="15"/>
      <c r="W9" s="25"/>
    </row>
    <row r="10" spans="2:23" ht="18" customHeight="1" x14ac:dyDescent="0.15">
      <c r="B10" s="24"/>
      <c r="C10" s="14"/>
      <c r="D10" s="1" t="s">
        <v>31</v>
      </c>
      <c r="E10" s="68"/>
      <c r="G10" s="68"/>
      <c r="V10" s="15"/>
      <c r="W10" s="25"/>
    </row>
    <row r="11" spans="2:23" ht="18" customHeight="1" x14ac:dyDescent="0.15">
      <c r="B11" s="24"/>
      <c r="C11" s="14"/>
      <c r="D11" s="2" t="s">
        <v>32</v>
      </c>
      <c r="E11" s="3" t="s">
        <v>33</v>
      </c>
      <c r="F11" s="98">
        <f>Q9</f>
        <v>700000</v>
      </c>
      <c r="G11" s="99"/>
      <c r="H11" s="68" t="s">
        <v>34</v>
      </c>
      <c r="I11" s="98">
        <f>Q8</f>
        <v>500000</v>
      </c>
      <c r="J11" s="99"/>
      <c r="K11" s="1" t="s">
        <v>35</v>
      </c>
      <c r="L11" s="68" t="s">
        <v>36</v>
      </c>
      <c r="M11" s="98">
        <f>Q8</f>
        <v>500000</v>
      </c>
      <c r="N11" s="99"/>
      <c r="O11" s="68" t="s">
        <v>37</v>
      </c>
      <c r="P11" s="68">
        <v>100</v>
      </c>
      <c r="Q11" s="68" t="s">
        <v>38</v>
      </c>
      <c r="R11" s="72">
        <f>ROUND((F11-I11)/M11*100,1)</f>
        <v>40</v>
      </c>
      <c r="S11" s="36" t="s">
        <v>39</v>
      </c>
      <c r="T11" s="4" t="s">
        <v>40</v>
      </c>
      <c r="U11" s="5">
        <f>R18+5</f>
        <v>10</v>
      </c>
      <c r="V11" s="16" t="s">
        <v>39</v>
      </c>
      <c r="W11" s="25"/>
    </row>
    <row r="12" spans="2:23" ht="18" customHeight="1" x14ac:dyDescent="0.15">
      <c r="B12" s="24"/>
      <c r="C12" s="17"/>
      <c r="D12" s="18"/>
      <c r="E12" s="18"/>
      <c r="F12" s="106" t="s">
        <v>30</v>
      </c>
      <c r="G12" s="106"/>
      <c r="H12" s="18"/>
      <c r="I12" s="106" t="s">
        <v>41</v>
      </c>
      <c r="J12" s="106"/>
      <c r="K12" s="18"/>
      <c r="L12" s="18"/>
      <c r="M12" s="106" t="s">
        <v>41</v>
      </c>
      <c r="N12" s="106"/>
      <c r="O12" s="18"/>
      <c r="P12" s="18"/>
      <c r="Q12" s="18"/>
      <c r="R12" s="106" t="s">
        <v>42</v>
      </c>
      <c r="S12" s="106"/>
      <c r="T12" s="18"/>
      <c r="U12" s="112" t="s">
        <v>43</v>
      </c>
      <c r="V12" s="113"/>
      <c r="W12" s="25"/>
    </row>
    <row r="13" spans="2:23" ht="18" customHeight="1" x14ac:dyDescent="0.15">
      <c r="B13" s="24"/>
      <c r="W13" s="25"/>
    </row>
    <row r="14" spans="2:23" ht="18" customHeight="1" x14ac:dyDescent="0.15">
      <c r="B14" s="24"/>
      <c r="C14" s="34" t="s">
        <v>44</v>
      </c>
      <c r="D14" s="12"/>
      <c r="E14" s="12"/>
      <c r="F14" s="12"/>
      <c r="G14" s="12"/>
      <c r="H14" s="12"/>
      <c r="I14" s="12"/>
      <c r="J14" s="12"/>
      <c r="K14" s="12"/>
      <c r="L14" s="12"/>
      <c r="M14" s="12"/>
      <c r="N14" s="12"/>
      <c r="O14" s="12"/>
      <c r="P14" s="12"/>
      <c r="Q14" s="12"/>
      <c r="R14" s="12"/>
      <c r="S14" s="12"/>
      <c r="T14" s="12"/>
      <c r="U14" s="12"/>
      <c r="V14" s="13"/>
      <c r="W14" s="25"/>
    </row>
    <row r="15" spans="2:23" ht="18" customHeight="1" x14ac:dyDescent="0.15">
      <c r="B15" s="24"/>
      <c r="C15" s="14"/>
      <c r="D15" s="101" t="s">
        <v>45</v>
      </c>
      <c r="E15" s="101"/>
      <c r="F15" s="101"/>
      <c r="G15" s="102">
        <f>EDATE(G8,-12)</f>
        <v>43556</v>
      </c>
      <c r="H15" s="102"/>
      <c r="I15" s="68" t="s">
        <v>22</v>
      </c>
      <c r="J15" s="103" t="s">
        <v>46</v>
      </c>
      <c r="K15" s="103"/>
      <c r="L15" s="108" t="s">
        <v>47</v>
      </c>
      <c r="M15" s="108"/>
      <c r="N15" s="68" t="s">
        <v>22</v>
      </c>
      <c r="O15" s="103" t="s">
        <v>48</v>
      </c>
      <c r="P15" s="103"/>
      <c r="Q15" s="100">
        <v>3150</v>
      </c>
      <c r="R15" s="100"/>
      <c r="S15" s="35" t="s">
        <v>49</v>
      </c>
      <c r="T15" s="36" t="s">
        <v>50</v>
      </c>
      <c r="U15" s="118" t="s">
        <v>51</v>
      </c>
      <c r="V15" s="119"/>
      <c r="W15" s="25"/>
    </row>
    <row r="16" spans="2:23" ht="18" customHeight="1" x14ac:dyDescent="0.15">
      <c r="B16" s="24"/>
      <c r="C16" s="14"/>
      <c r="D16" s="101" t="s">
        <v>52</v>
      </c>
      <c r="E16" s="101"/>
      <c r="F16" s="101"/>
      <c r="G16" s="102">
        <f>EDATE(G8,-72)</f>
        <v>41730</v>
      </c>
      <c r="H16" s="102"/>
      <c r="I16" s="68" t="s">
        <v>22</v>
      </c>
      <c r="J16" s="103" t="s">
        <v>46</v>
      </c>
      <c r="K16" s="103"/>
      <c r="L16" s="108" t="s">
        <v>53</v>
      </c>
      <c r="M16" s="108"/>
      <c r="N16" s="68" t="s">
        <v>22</v>
      </c>
      <c r="O16" s="103" t="s">
        <v>48</v>
      </c>
      <c r="P16" s="103"/>
      <c r="Q16" s="100">
        <v>3000</v>
      </c>
      <c r="R16" s="100"/>
      <c r="S16" s="35" t="s">
        <v>49</v>
      </c>
      <c r="T16" s="36" t="s">
        <v>54</v>
      </c>
      <c r="U16" s="120"/>
      <c r="V16" s="119"/>
      <c r="W16" s="25"/>
    </row>
    <row r="17" spans="2:23" ht="18" customHeight="1" x14ac:dyDescent="0.15">
      <c r="B17" s="24"/>
      <c r="C17" s="14"/>
      <c r="E17" s="68"/>
      <c r="G17" s="68"/>
      <c r="L17" s="107"/>
      <c r="M17" s="107"/>
      <c r="U17" s="120"/>
      <c r="V17" s="119"/>
      <c r="W17" s="25"/>
    </row>
    <row r="18" spans="2:23" ht="18" customHeight="1" x14ac:dyDescent="0.15">
      <c r="B18" s="24"/>
      <c r="C18" s="14"/>
      <c r="D18" s="2" t="s">
        <v>32</v>
      </c>
      <c r="E18" s="3" t="s">
        <v>33</v>
      </c>
      <c r="F18" s="98">
        <f>Q15</f>
        <v>3150</v>
      </c>
      <c r="G18" s="99"/>
      <c r="H18" s="68" t="s">
        <v>34</v>
      </c>
      <c r="I18" s="98">
        <f>Q16</f>
        <v>3000</v>
      </c>
      <c r="J18" s="99"/>
      <c r="K18" s="1" t="s">
        <v>35</v>
      </c>
      <c r="L18" s="68" t="s">
        <v>36</v>
      </c>
      <c r="M18" s="98">
        <f>Q16</f>
        <v>3000</v>
      </c>
      <c r="N18" s="99"/>
      <c r="O18" s="68" t="s">
        <v>37</v>
      </c>
      <c r="P18" s="68">
        <v>100</v>
      </c>
      <c r="Q18" s="68" t="s">
        <v>38</v>
      </c>
      <c r="R18" s="72">
        <f>ROUND((F18-I18)/M18*100,1)</f>
        <v>5</v>
      </c>
      <c r="S18" s="36" t="s">
        <v>39</v>
      </c>
      <c r="T18" s="68"/>
      <c r="U18" s="68"/>
      <c r="V18" s="15"/>
      <c r="W18" s="25"/>
    </row>
    <row r="19" spans="2:23" ht="18" customHeight="1" x14ac:dyDescent="0.15">
      <c r="B19" s="24"/>
      <c r="C19" s="14"/>
      <c r="F19" s="103" t="s">
        <v>50</v>
      </c>
      <c r="G19" s="103"/>
      <c r="I19" s="103" t="s">
        <v>54</v>
      </c>
      <c r="J19" s="103"/>
      <c r="M19" s="103" t="s">
        <v>54</v>
      </c>
      <c r="N19" s="103"/>
      <c r="R19" s="103" t="s">
        <v>42</v>
      </c>
      <c r="S19" s="103"/>
      <c r="V19" s="15"/>
      <c r="W19" s="25"/>
    </row>
    <row r="20" spans="2:23" ht="18" customHeight="1" x14ac:dyDescent="0.15">
      <c r="B20" s="24"/>
      <c r="C20" s="14"/>
      <c r="D20" s="103" t="s">
        <v>48</v>
      </c>
      <c r="E20" s="103"/>
      <c r="F20" s="104" t="s">
        <v>55</v>
      </c>
      <c r="G20" s="104"/>
      <c r="H20" s="104"/>
      <c r="I20" s="104"/>
      <c r="J20" s="104"/>
      <c r="K20" s="104"/>
      <c r="L20" s="104"/>
      <c r="M20" s="68" t="s">
        <v>56</v>
      </c>
      <c r="N20" s="103" t="s">
        <v>57</v>
      </c>
      <c r="O20" s="103"/>
      <c r="P20" s="104" t="s">
        <v>58</v>
      </c>
      <c r="Q20" s="104"/>
      <c r="R20" s="104"/>
      <c r="S20" s="104"/>
      <c r="T20" s="104"/>
      <c r="U20" s="104"/>
      <c r="V20" s="114"/>
      <c r="W20" s="26"/>
    </row>
    <row r="21" spans="2:23" ht="18" customHeight="1" x14ac:dyDescent="0.15">
      <c r="B21" s="24"/>
      <c r="C21" s="17"/>
      <c r="D21" s="18"/>
      <c r="E21" s="18"/>
      <c r="F21" s="18"/>
      <c r="G21" s="18"/>
      <c r="H21" s="18"/>
      <c r="I21" s="18"/>
      <c r="J21" s="18"/>
      <c r="K21" s="18"/>
      <c r="L21" s="18"/>
      <c r="M21" s="18"/>
      <c r="N21" s="18"/>
      <c r="O21" s="18"/>
      <c r="P21" s="18"/>
      <c r="Q21" s="18"/>
      <c r="R21" s="18"/>
      <c r="S21" s="18"/>
      <c r="T21" s="18"/>
      <c r="U21" s="18"/>
      <c r="V21" s="40"/>
      <c r="W21" s="25"/>
    </row>
    <row r="22" spans="2:23" ht="18" customHeight="1" x14ac:dyDescent="0.15">
      <c r="B22" s="24"/>
      <c r="W22" s="25"/>
    </row>
    <row r="23" spans="2:23" x14ac:dyDescent="0.15">
      <c r="B23" s="24"/>
      <c r="D23" s="6" t="s">
        <v>59</v>
      </c>
      <c r="K23" s="6" t="s">
        <v>60</v>
      </c>
      <c r="W23" s="25"/>
    </row>
    <row r="24" spans="2:23" x14ac:dyDescent="0.15">
      <c r="B24" s="24"/>
      <c r="D24" s="103" t="str">
        <f>L8</f>
        <v>R3.3月期</v>
      </c>
      <c r="E24" s="103"/>
      <c r="F24" s="68" t="s">
        <v>61</v>
      </c>
      <c r="G24" s="109">
        <f>Q8</f>
        <v>500000</v>
      </c>
      <c r="H24" s="109"/>
      <c r="I24" s="31" t="str">
        <f>S8</f>
        <v>千円</v>
      </c>
      <c r="K24" s="111" t="str">
        <f>"c、dの値の根拠については、別紙「"&amp;P20&amp;"」参照。"</f>
        <v>c、dの値の根拠については、別紙「平成31年工業統計調査（平成30年実績）」参照。</v>
      </c>
      <c r="L24" s="111"/>
      <c r="M24" s="111"/>
      <c r="N24" s="111"/>
      <c r="O24" s="111"/>
      <c r="P24" s="111"/>
      <c r="Q24" s="111"/>
      <c r="R24" s="111"/>
      <c r="W24" s="25"/>
    </row>
    <row r="25" spans="2:23" x14ac:dyDescent="0.15">
      <c r="B25" s="24"/>
      <c r="D25" s="68"/>
      <c r="E25" s="68"/>
      <c r="F25" s="68" t="s">
        <v>62</v>
      </c>
      <c r="G25" s="110"/>
      <c r="H25" s="110"/>
      <c r="I25" s="37" t="s">
        <v>26</v>
      </c>
      <c r="K25" s="111"/>
      <c r="L25" s="111"/>
      <c r="M25" s="111"/>
      <c r="N25" s="111"/>
      <c r="O25" s="111"/>
      <c r="P25" s="111"/>
      <c r="Q25" s="111"/>
      <c r="R25" s="111"/>
      <c r="W25" s="25"/>
    </row>
    <row r="26" spans="2:23" x14ac:dyDescent="0.15">
      <c r="B26" s="24"/>
      <c r="D26" s="68"/>
      <c r="E26" s="68"/>
      <c r="F26" s="68" t="s">
        <v>63</v>
      </c>
      <c r="G26" s="110"/>
      <c r="H26" s="110"/>
      <c r="I26" s="37" t="s">
        <v>26</v>
      </c>
      <c r="W26" s="25"/>
    </row>
    <row r="27" spans="2:23" x14ac:dyDescent="0.15">
      <c r="B27" s="24"/>
      <c r="D27" s="68"/>
      <c r="E27" s="68"/>
      <c r="F27" s="68" t="s">
        <v>64</v>
      </c>
      <c r="G27" s="110"/>
      <c r="H27" s="110"/>
      <c r="I27" s="37" t="s">
        <v>26</v>
      </c>
      <c r="W27" s="25"/>
    </row>
    <row r="28" spans="2:23" x14ac:dyDescent="0.15">
      <c r="B28" s="24"/>
      <c r="D28" s="68"/>
      <c r="E28" s="68"/>
      <c r="F28" s="68" t="s">
        <v>65</v>
      </c>
      <c r="G28" s="110"/>
      <c r="H28" s="110"/>
      <c r="I28" s="37" t="s">
        <v>26</v>
      </c>
      <c r="W28" s="25"/>
    </row>
    <row r="29" spans="2:23" x14ac:dyDescent="0.15">
      <c r="B29" s="24"/>
      <c r="D29" s="103" t="str">
        <f>L9</f>
        <v>R8.3月期</v>
      </c>
      <c r="E29" s="103"/>
      <c r="F29" s="68" t="s">
        <v>66</v>
      </c>
      <c r="G29" s="109">
        <f>Q9</f>
        <v>700000</v>
      </c>
      <c r="H29" s="109"/>
      <c r="I29" s="31" t="str">
        <f>S9</f>
        <v>千円</v>
      </c>
      <c r="W29" s="25"/>
    </row>
    <row r="30" spans="2:23" ht="15.6" customHeight="1" x14ac:dyDescent="0.15">
      <c r="B30" s="27"/>
      <c r="C30" s="28"/>
      <c r="D30" s="29"/>
      <c r="E30" s="29"/>
      <c r="F30" s="29"/>
      <c r="G30" s="33"/>
      <c r="H30" s="33"/>
      <c r="I30" s="32"/>
      <c r="J30" s="28"/>
      <c r="K30" s="28"/>
      <c r="L30" s="28"/>
      <c r="M30" s="28"/>
      <c r="N30" s="28"/>
      <c r="O30" s="28"/>
      <c r="P30" s="28"/>
      <c r="Q30" s="28"/>
      <c r="R30" s="28"/>
      <c r="S30" s="28"/>
      <c r="T30" s="28"/>
      <c r="U30" s="28"/>
      <c r="V30" s="28"/>
      <c r="W30" s="30"/>
    </row>
  </sheetData>
  <mergeCells count="57">
    <mergeCell ref="U12:V12"/>
    <mergeCell ref="P20:V20"/>
    <mergeCell ref="B2:W2"/>
    <mergeCell ref="R4:W4"/>
    <mergeCell ref="I19:J19"/>
    <mergeCell ref="M19:N19"/>
    <mergeCell ref="P4:Q4"/>
    <mergeCell ref="R19:S19"/>
    <mergeCell ref="D20:E20"/>
    <mergeCell ref="F20:L20"/>
    <mergeCell ref="N20:O20"/>
    <mergeCell ref="F18:G18"/>
    <mergeCell ref="I18:J18"/>
    <mergeCell ref="M18:N18"/>
    <mergeCell ref="F19:G19"/>
    <mergeCell ref="U15:V17"/>
    <mergeCell ref="O16:P16"/>
    <mergeCell ref="D24:E24"/>
    <mergeCell ref="D29:E29"/>
    <mergeCell ref="G24:H24"/>
    <mergeCell ref="G25:H25"/>
    <mergeCell ref="G26:H26"/>
    <mergeCell ref="G27:H27"/>
    <mergeCell ref="G28:H28"/>
    <mergeCell ref="G29:H29"/>
    <mergeCell ref="K24:R25"/>
    <mergeCell ref="F12:G12"/>
    <mergeCell ref="I12:J12"/>
    <mergeCell ref="M12:N12"/>
    <mergeCell ref="Q16:R16"/>
    <mergeCell ref="L17:M17"/>
    <mergeCell ref="R12:S12"/>
    <mergeCell ref="D15:F15"/>
    <mergeCell ref="G15:H15"/>
    <mergeCell ref="J15:K15"/>
    <mergeCell ref="L15:M15"/>
    <mergeCell ref="O15:P15"/>
    <mergeCell ref="Q15:R15"/>
    <mergeCell ref="D16:F16"/>
    <mergeCell ref="G16:H16"/>
    <mergeCell ref="J16:K16"/>
    <mergeCell ref="L16:M16"/>
    <mergeCell ref="F11:G11"/>
    <mergeCell ref="I11:J11"/>
    <mergeCell ref="M11:N11"/>
    <mergeCell ref="Q8:R8"/>
    <mergeCell ref="D9:F9"/>
    <mergeCell ref="G9:H9"/>
    <mergeCell ref="J9:K9"/>
    <mergeCell ref="L9:M9"/>
    <mergeCell ref="O9:P9"/>
    <mergeCell ref="Q9:R9"/>
    <mergeCell ref="O8:P8"/>
    <mergeCell ref="D8:F8"/>
    <mergeCell ref="G8:H8"/>
    <mergeCell ref="J8:K8"/>
    <mergeCell ref="L8:M8"/>
  </mergeCells>
  <phoneticPr fontId="3"/>
  <pageMargins left="0.51181102362204722" right="0.51181102362204722" top="0.74803149606299213" bottom="0.74803149606299213"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B2:W39"/>
  <sheetViews>
    <sheetView zoomScale="85" zoomScaleNormal="85" workbookViewId="0">
      <selection sqref="A1:XFD1048576"/>
    </sheetView>
  </sheetViews>
  <sheetFormatPr defaultColWidth="9" defaultRowHeight="15.75" x14ac:dyDescent="0.15"/>
  <cols>
    <col min="1" max="1" width="4.5" style="1" customWidth="1"/>
    <col min="2" max="3" width="6.5" style="1" customWidth="1"/>
    <col min="4" max="4" width="9" style="1" customWidth="1"/>
    <col min="5" max="5" width="8.5" style="1" customWidth="1"/>
    <col min="6" max="6" width="10.5" style="1" customWidth="1"/>
    <col min="7" max="10" width="6.5" style="1" customWidth="1"/>
    <col min="11" max="11" width="8" style="1" customWidth="1"/>
    <col min="12" max="12" width="6.5" style="1" customWidth="1"/>
    <col min="13" max="13" width="8.5" style="1" customWidth="1"/>
    <col min="14" max="14" width="6.5" style="1" customWidth="1"/>
    <col min="15" max="15" width="7.125" style="1" customWidth="1"/>
    <col min="16" max="16" width="8.5" style="1" customWidth="1"/>
    <col min="17" max="17" width="8.125" style="1" customWidth="1"/>
    <col min="18" max="18" width="12.125" style="1" customWidth="1"/>
    <col min="19" max="19" width="9.125" style="1" customWidth="1"/>
    <col min="20" max="20" width="12.625" style="1" customWidth="1"/>
    <col min="21" max="21" width="12.875" style="1" customWidth="1"/>
    <col min="22" max="16384" width="9" style="1"/>
  </cols>
  <sheetData>
    <row r="2" spans="2:23" ht="39.6" customHeight="1" x14ac:dyDescent="0.15">
      <c r="B2" s="115" t="s">
        <v>15</v>
      </c>
      <c r="C2" s="115"/>
      <c r="D2" s="115"/>
      <c r="E2" s="115"/>
      <c r="F2" s="115"/>
      <c r="G2" s="115"/>
      <c r="H2" s="115"/>
      <c r="I2" s="115"/>
      <c r="J2" s="115"/>
      <c r="K2" s="115"/>
      <c r="L2" s="115"/>
      <c r="M2" s="115"/>
      <c r="N2" s="115"/>
      <c r="O2" s="115"/>
      <c r="P2" s="115"/>
      <c r="Q2" s="115"/>
      <c r="R2" s="115"/>
      <c r="S2" s="115"/>
      <c r="T2" s="115"/>
      <c r="U2" s="115"/>
      <c r="V2" s="115"/>
      <c r="W2" s="115"/>
    </row>
    <row r="3" spans="2:23" ht="27" customHeight="1" x14ac:dyDescent="0.15">
      <c r="B3" s="70"/>
      <c r="C3" s="70"/>
      <c r="D3" s="70"/>
      <c r="E3" s="70"/>
      <c r="F3" s="70"/>
      <c r="G3" s="70"/>
      <c r="H3" s="70"/>
      <c r="I3" s="70"/>
      <c r="J3" s="70"/>
      <c r="K3" s="70"/>
      <c r="L3" s="70"/>
      <c r="M3" s="70"/>
      <c r="N3" s="70"/>
      <c r="O3" s="70"/>
      <c r="P3" s="9"/>
      <c r="Q3" s="11"/>
      <c r="R3" s="10"/>
      <c r="S3" s="10"/>
      <c r="T3" s="11" t="s">
        <v>16</v>
      </c>
      <c r="U3" s="10"/>
      <c r="V3" s="10"/>
    </row>
    <row r="4" spans="2:23" ht="20.100000000000001" customHeight="1" x14ac:dyDescent="0.15">
      <c r="B4" s="7"/>
      <c r="C4" s="7"/>
      <c r="D4" s="7"/>
      <c r="E4" s="7"/>
      <c r="F4" s="7"/>
      <c r="G4" s="7"/>
      <c r="H4" s="7"/>
      <c r="I4" s="7"/>
      <c r="J4" s="7"/>
      <c r="K4" s="7"/>
      <c r="L4" s="7"/>
      <c r="M4" s="7"/>
      <c r="N4" s="7"/>
      <c r="O4" s="7"/>
      <c r="P4" s="117" t="s">
        <v>17</v>
      </c>
      <c r="Q4" s="117"/>
      <c r="R4" s="116" t="s">
        <v>67</v>
      </c>
      <c r="S4" s="116"/>
      <c r="T4" s="116"/>
      <c r="U4" s="116"/>
      <c r="V4" s="116"/>
      <c r="W4" s="116"/>
    </row>
    <row r="5" spans="2:23" ht="20.100000000000001" customHeight="1" x14ac:dyDescent="0.15">
      <c r="B5" s="10" t="s">
        <v>19</v>
      </c>
      <c r="C5" s="11"/>
      <c r="D5" s="11"/>
      <c r="E5" s="11"/>
      <c r="F5" s="11"/>
      <c r="G5" s="11"/>
      <c r="H5" s="11"/>
      <c r="I5" s="11"/>
      <c r="J5" s="11"/>
      <c r="K5" s="11"/>
      <c r="L5" s="11"/>
    </row>
    <row r="6" spans="2:23" ht="9.9499999999999993" customHeight="1" x14ac:dyDescent="0.15">
      <c r="B6" s="20"/>
      <c r="C6" s="21"/>
      <c r="D6" s="21"/>
      <c r="E6" s="21"/>
      <c r="F6" s="21"/>
      <c r="G6" s="21"/>
      <c r="H6" s="21"/>
      <c r="I6" s="21"/>
      <c r="J6" s="21"/>
      <c r="K6" s="21"/>
      <c r="L6" s="21"/>
      <c r="M6" s="22"/>
      <c r="N6" s="22"/>
      <c r="O6" s="22"/>
      <c r="P6" s="22"/>
      <c r="Q6" s="22"/>
      <c r="R6" s="22"/>
      <c r="S6" s="22"/>
      <c r="T6" s="22"/>
      <c r="U6" s="22"/>
      <c r="V6" s="22"/>
      <c r="W6" s="23"/>
    </row>
    <row r="7" spans="2:23" ht="18" customHeight="1" x14ac:dyDescent="0.15">
      <c r="B7" s="24"/>
      <c r="C7" s="34" t="s">
        <v>20</v>
      </c>
      <c r="D7" s="12"/>
      <c r="E7" s="12"/>
      <c r="F7" s="12"/>
      <c r="G7" s="12"/>
      <c r="H7" s="12"/>
      <c r="I7" s="12"/>
      <c r="J7" s="12"/>
      <c r="K7" s="12"/>
      <c r="L7" s="12"/>
      <c r="M7" s="12"/>
      <c r="N7" s="12"/>
      <c r="O7" s="12"/>
      <c r="P7" s="12"/>
      <c r="Q7" s="12"/>
      <c r="R7" s="12"/>
      <c r="S7" s="12"/>
      <c r="T7" s="12"/>
      <c r="U7" s="12"/>
      <c r="V7" s="13"/>
      <c r="W7" s="25"/>
    </row>
    <row r="8" spans="2:23" ht="18" customHeight="1" x14ac:dyDescent="0.15">
      <c r="B8" s="24"/>
      <c r="C8" s="14"/>
      <c r="D8" s="101" t="s">
        <v>21</v>
      </c>
      <c r="E8" s="101"/>
      <c r="F8" s="101"/>
      <c r="G8" s="105">
        <v>43922</v>
      </c>
      <c r="H8" s="105"/>
      <c r="I8" s="68" t="s">
        <v>22</v>
      </c>
      <c r="J8" s="103" t="s">
        <v>23</v>
      </c>
      <c r="K8" s="103"/>
      <c r="L8" s="104" t="s">
        <v>24</v>
      </c>
      <c r="M8" s="104"/>
      <c r="N8" s="68" t="s">
        <v>22</v>
      </c>
      <c r="O8" s="103" t="s">
        <v>25</v>
      </c>
      <c r="P8" s="103"/>
      <c r="Q8" s="100">
        <v>500000</v>
      </c>
      <c r="R8" s="100"/>
      <c r="S8" s="35" t="s">
        <v>26</v>
      </c>
      <c r="T8" s="36" t="s">
        <v>27</v>
      </c>
      <c r="V8" s="15"/>
      <c r="W8" s="25"/>
    </row>
    <row r="9" spans="2:23" ht="18" customHeight="1" x14ac:dyDescent="0.15">
      <c r="B9" s="24"/>
      <c r="C9" s="14"/>
      <c r="D9" s="101" t="s">
        <v>28</v>
      </c>
      <c r="E9" s="101"/>
      <c r="F9" s="101"/>
      <c r="G9" s="102">
        <f>EDATE(G8,60)</f>
        <v>45748</v>
      </c>
      <c r="H9" s="102"/>
      <c r="I9" s="68" t="s">
        <v>22</v>
      </c>
      <c r="J9" s="103" t="s">
        <v>23</v>
      </c>
      <c r="K9" s="103"/>
      <c r="L9" s="104" t="s">
        <v>29</v>
      </c>
      <c r="M9" s="104"/>
      <c r="N9" s="68" t="s">
        <v>22</v>
      </c>
      <c r="O9" s="103" t="s">
        <v>25</v>
      </c>
      <c r="P9" s="103"/>
      <c r="Q9" s="100">
        <v>700000</v>
      </c>
      <c r="R9" s="100"/>
      <c r="S9" s="35" t="s">
        <v>26</v>
      </c>
      <c r="T9" s="36" t="s">
        <v>30</v>
      </c>
      <c r="V9" s="15"/>
      <c r="W9" s="25"/>
    </row>
    <row r="10" spans="2:23" ht="18" customHeight="1" x14ac:dyDescent="0.15">
      <c r="B10" s="24"/>
      <c r="C10" s="14"/>
      <c r="D10" s="1" t="s">
        <v>31</v>
      </c>
      <c r="E10" s="68"/>
      <c r="G10" s="68"/>
      <c r="V10" s="15"/>
      <c r="W10" s="25"/>
    </row>
    <row r="11" spans="2:23" ht="18" customHeight="1" x14ac:dyDescent="0.15">
      <c r="B11" s="24"/>
      <c r="C11" s="14"/>
      <c r="D11" s="2" t="s">
        <v>32</v>
      </c>
      <c r="E11" s="3" t="s">
        <v>33</v>
      </c>
      <c r="F11" s="98">
        <f>Q9</f>
        <v>700000</v>
      </c>
      <c r="G11" s="99"/>
      <c r="H11" s="68" t="s">
        <v>34</v>
      </c>
      <c r="I11" s="98">
        <f>Q8</f>
        <v>500000</v>
      </c>
      <c r="J11" s="99"/>
      <c r="K11" s="1" t="s">
        <v>35</v>
      </c>
      <c r="L11" s="68" t="s">
        <v>36</v>
      </c>
      <c r="M11" s="98">
        <f>Q8</f>
        <v>500000</v>
      </c>
      <c r="N11" s="99"/>
      <c r="O11" s="68" t="s">
        <v>37</v>
      </c>
      <c r="P11" s="68">
        <v>100</v>
      </c>
      <c r="Q11" s="68" t="s">
        <v>38</v>
      </c>
      <c r="R11" s="72">
        <f>ROUND((F11-I11)/M11*100,1)</f>
        <v>40</v>
      </c>
      <c r="S11" s="36" t="s">
        <v>39</v>
      </c>
      <c r="T11" s="4" t="s">
        <v>40</v>
      </c>
      <c r="U11" s="5">
        <f>R18+5</f>
        <v>30.2</v>
      </c>
      <c r="V11" s="16" t="s">
        <v>39</v>
      </c>
      <c r="W11" s="25"/>
    </row>
    <row r="12" spans="2:23" ht="18" customHeight="1" x14ac:dyDescent="0.15">
      <c r="B12" s="24"/>
      <c r="C12" s="17"/>
      <c r="D12" s="18"/>
      <c r="E12" s="18"/>
      <c r="F12" s="106" t="s">
        <v>30</v>
      </c>
      <c r="G12" s="106"/>
      <c r="H12" s="18"/>
      <c r="I12" s="106" t="s">
        <v>41</v>
      </c>
      <c r="J12" s="106"/>
      <c r="K12" s="18"/>
      <c r="L12" s="18"/>
      <c r="M12" s="106" t="s">
        <v>41</v>
      </c>
      <c r="N12" s="106"/>
      <c r="O12" s="18"/>
      <c r="P12" s="18"/>
      <c r="Q12" s="18"/>
      <c r="R12" s="106" t="s">
        <v>42</v>
      </c>
      <c r="S12" s="106"/>
      <c r="T12" s="18"/>
      <c r="U12" s="112" t="s">
        <v>43</v>
      </c>
      <c r="V12" s="113"/>
      <c r="W12" s="25"/>
    </row>
    <row r="13" spans="2:23" ht="18" customHeight="1" x14ac:dyDescent="0.15">
      <c r="B13" s="24"/>
      <c r="W13" s="25"/>
    </row>
    <row r="14" spans="2:23" ht="18" customHeight="1" x14ac:dyDescent="0.15">
      <c r="B14" s="24"/>
      <c r="C14" s="34" t="s">
        <v>68</v>
      </c>
      <c r="D14" s="12"/>
      <c r="E14" s="12"/>
      <c r="F14" s="12"/>
      <c r="G14" s="12"/>
      <c r="H14" s="12"/>
      <c r="I14" s="12"/>
      <c r="J14" s="12"/>
      <c r="K14" s="12"/>
      <c r="L14" s="12"/>
      <c r="M14" s="12"/>
      <c r="N14" s="12"/>
      <c r="O14" s="12"/>
      <c r="P14" s="12"/>
      <c r="Q14" s="12"/>
      <c r="R14" s="12"/>
      <c r="S14" s="12"/>
      <c r="T14" s="12"/>
      <c r="U14" s="12"/>
      <c r="V14" s="13"/>
      <c r="W14" s="25"/>
    </row>
    <row r="15" spans="2:23" ht="18" customHeight="1" x14ac:dyDescent="0.15">
      <c r="B15" s="24"/>
      <c r="C15" s="14"/>
      <c r="D15" s="101" t="s">
        <v>45</v>
      </c>
      <c r="E15" s="101"/>
      <c r="F15" s="101"/>
      <c r="G15" s="102">
        <f>EDATE(G8,-12)</f>
        <v>43556</v>
      </c>
      <c r="H15" s="102"/>
      <c r="I15" s="68" t="s">
        <v>22</v>
      </c>
      <c r="J15" s="103" t="s">
        <v>46</v>
      </c>
      <c r="K15" s="103"/>
      <c r="L15" s="108" t="s">
        <v>47</v>
      </c>
      <c r="M15" s="108"/>
      <c r="N15" s="68" t="s">
        <v>22</v>
      </c>
      <c r="O15" s="103" t="s">
        <v>48</v>
      </c>
      <c r="P15" s="103"/>
      <c r="Q15" s="100">
        <v>1101784</v>
      </c>
      <c r="R15" s="100"/>
      <c r="S15" s="38" t="s">
        <v>69</v>
      </c>
      <c r="T15" s="36" t="s">
        <v>50</v>
      </c>
      <c r="U15" s="118" t="s">
        <v>51</v>
      </c>
      <c r="V15" s="119"/>
      <c r="W15" s="25"/>
    </row>
    <row r="16" spans="2:23" ht="18" customHeight="1" x14ac:dyDescent="0.15">
      <c r="B16" s="24"/>
      <c r="C16" s="14"/>
      <c r="D16" s="101" t="s">
        <v>52</v>
      </c>
      <c r="E16" s="101"/>
      <c r="F16" s="101"/>
      <c r="G16" s="102">
        <f>EDATE(G8,-72)</f>
        <v>41730</v>
      </c>
      <c r="H16" s="102"/>
      <c r="I16" s="68" t="s">
        <v>22</v>
      </c>
      <c r="J16" s="103" t="s">
        <v>46</v>
      </c>
      <c r="K16" s="103"/>
      <c r="L16" s="108" t="s">
        <v>53</v>
      </c>
      <c r="M16" s="108"/>
      <c r="N16" s="68" t="s">
        <v>22</v>
      </c>
      <c r="O16" s="103" t="s">
        <v>48</v>
      </c>
      <c r="P16" s="103"/>
      <c r="Q16" s="100">
        <v>879909</v>
      </c>
      <c r="R16" s="100"/>
      <c r="S16" s="38" t="s">
        <v>69</v>
      </c>
      <c r="T16" s="36" t="s">
        <v>54</v>
      </c>
      <c r="U16" s="120"/>
      <c r="V16" s="119"/>
      <c r="W16" s="25"/>
    </row>
    <row r="17" spans="2:23" ht="18" customHeight="1" x14ac:dyDescent="0.15">
      <c r="B17" s="24"/>
      <c r="C17" s="14"/>
      <c r="E17" s="68"/>
      <c r="G17" s="68"/>
      <c r="L17" s="107"/>
      <c r="M17" s="107"/>
      <c r="U17" s="120"/>
      <c r="V17" s="119"/>
      <c r="W17" s="25"/>
    </row>
    <row r="18" spans="2:23" ht="18" customHeight="1" x14ac:dyDescent="0.15">
      <c r="B18" s="24"/>
      <c r="C18" s="14"/>
      <c r="D18" s="2" t="s">
        <v>32</v>
      </c>
      <c r="E18" s="3" t="s">
        <v>33</v>
      </c>
      <c r="F18" s="98">
        <f>Q15</f>
        <v>1101784</v>
      </c>
      <c r="G18" s="99"/>
      <c r="H18" s="68" t="s">
        <v>34</v>
      </c>
      <c r="I18" s="98">
        <f>Q16</f>
        <v>879909</v>
      </c>
      <c r="J18" s="99"/>
      <c r="K18" s="1" t="s">
        <v>35</v>
      </c>
      <c r="L18" s="68" t="s">
        <v>36</v>
      </c>
      <c r="M18" s="98">
        <f>Q16</f>
        <v>879909</v>
      </c>
      <c r="N18" s="99"/>
      <c r="O18" s="68" t="s">
        <v>37</v>
      </c>
      <c r="P18" s="68">
        <v>100</v>
      </c>
      <c r="Q18" s="68" t="s">
        <v>38</v>
      </c>
      <c r="R18" s="72">
        <f>ROUND((F18-I18)/M18*100,1)</f>
        <v>25.2</v>
      </c>
      <c r="S18" s="36" t="s">
        <v>39</v>
      </c>
      <c r="T18" s="68"/>
      <c r="U18" s="68"/>
      <c r="V18" s="15"/>
      <c r="W18" s="25"/>
    </row>
    <row r="19" spans="2:23" ht="18" customHeight="1" x14ac:dyDescent="0.15">
      <c r="B19" s="24"/>
      <c r="C19" s="14"/>
      <c r="F19" s="103" t="s">
        <v>50</v>
      </c>
      <c r="G19" s="103"/>
      <c r="I19" s="103" t="s">
        <v>54</v>
      </c>
      <c r="J19" s="103"/>
      <c r="M19" s="103" t="s">
        <v>54</v>
      </c>
      <c r="N19" s="103"/>
      <c r="R19" s="103" t="s">
        <v>42</v>
      </c>
      <c r="S19" s="103"/>
      <c r="V19" s="15"/>
      <c r="W19" s="25"/>
    </row>
    <row r="20" spans="2:23" ht="18" customHeight="1" x14ac:dyDescent="0.15">
      <c r="B20" s="24"/>
      <c r="C20" s="14"/>
      <c r="D20" s="103" t="s">
        <v>48</v>
      </c>
      <c r="E20" s="103"/>
      <c r="F20" s="104" t="s">
        <v>55</v>
      </c>
      <c r="G20" s="104"/>
      <c r="H20" s="104"/>
      <c r="I20" s="104"/>
      <c r="J20" s="104"/>
      <c r="K20" s="104"/>
      <c r="L20" s="104"/>
      <c r="M20" s="68" t="s">
        <v>56</v>
      </c>
      <c r="N20" s="103" t="s">
        <v>57</v>
      </c>
      <c r="O20" s="103"/>
      <c r="P20" s="104" t="s">
        <v>70</v>
      </c>
      <c r="Q20" s="104"/>
      <c r="R20" s="104"/>
      <c r="S20" s="104"/>
      <c r="T20" s="104"/>
      <c r="U20" s="104"/>
      <c r="V20" s="114"/>
      <c r="W20" s="26"/>
    </row>
    <row r="21" spans="2:23" ht="18" customHeight="1" x14ac:dyDescent="0.15">
      <c r="B21" s="24"/>
      <c r="C21" s="14"/>
      <c r="V21" s="15"/>
      <c r="W21" s="25"/>
    </row>
    <row r="22" spans="2:23" ht="18" customHeight="1" x14ac:dyDescent="0.15">
      <c r="B22" s="24"/>
      <c r="C22" s="14"/>
      <c r="D22" s="73" t="s">
        <v>71</v>
      </c>
      <c r="E22" s="38" t="s">
        <v>47</v>
      </c>
      <c r="F22" s="74" t="s">
        <v>72</v>
      </c>
      <c r="G22" s="74"/>
      <c r="H22" s="8"/>
      <c r="I22" s="8"/>
      <c r="J22" s="8"/>
      <c r="K22" s="8"/>
      <c r="L22" s="8"/>
      <c r="M22" s="8"/>
      <c r="N22" s="8"/>
      <c r="O22" s="8"/>
      <c r="P22" s="8"/>
      <c r="Q22" s="8"/>
      <c r="R22" s="8"/>
      <c r="S22" s="8"/>
      <c r="T22" s="8"/>
      <c r="U22" s="8"/>
      <c r="V22" s="19"/>
      <c r="W22" s="26"/>
    </row>
    <row r="23" spans="2:23" ht="18" customHeight="1" x14ac:dyDescent="0.15">
      <c r="B23" s="24"/>
      <c r="C23" s="14"/>
      <c r="D23" s="8"/>
      <c r="E23" s="8" t="str">
        <f>"バックデータにおいて、"&amp;E22&amp;"の数値が公表されていないため、公表済みの"</f>
        <v>バックデータにおいて、H31年の数値が公表されていないため、公表済みの</v>
      </c>
      <c r="F23" s="8"/>
      <c r="G23" s="8"/>
      <c r="H23" s="8"/>
      <c r="I23" s="8"/>
      <c r="J23" s="8"/>
      <c r="K23" s="8"/>
      <c r="L23" s="8"/>
      <c r="M23" s="75" t="s">
        <v>73</v>
      </c>
      <c r="N23" s="8" t="s">
        <v>74</v>
      </c>
      <c r="O23" s="8"/>
      <c r="P23" s="124" t="s">
        <v>75</v>
      </c>
      <c r="Q23" s="124"/>
      <c r="R23" s="124"/>
      <c r="S23" s="8" t="str">
        <f>"に基づき"&amp;E22&amp;"の市場規模を推計"</f>
        <v>に基づきH31年の市場規模を推計</v>
      </c>
      <c r="T23" s="8"/>
      <c r="U23" s="8"/>
      <c r="V23" s="19"/>
      <c r="W23" s="26"/>
    </row>
    <row r="24" spans="2:23" ht="18" customHeight="1" x14ac:dyDescent="0.15">
      <c r="B24" s="24"/>
      <c r="C24" s="14"/>
      <c r="D24" s="8"/>
      <c r="E24" s="8"/>
      <c r="F24" s="8"/>
      <c r="G24" s="8"/>
      <c r="H24" s="8"/>
      <c r="I24" s="8"/>
      <c r="J24" s="8"/>
      <c r="K24" s="8"/>
      <c r="L24" s="8"/>
      <c r="M24" s="8"/>
      <c r="N24" s="8"/>
      <c r="O24" s="8"/>
      <c r="P24" s="8"/>
      <c r="Q24" s="8"/>
      <c r="R24" s="8"/>
      <c r="S24" s="8"/>
      <c r="T24" s="8"/>
      <c r="U24" s="8"/>
      <c r="V24" s="19"/>
      <c r="W24" s="26"/>
    </row>
    <row r="25" spans="2:23" ht="18" customHeight="1" x14ac:dyDescent="0.15">
      <c r="B25" s="24"/>
      <c r="C25" s="14"/>
      <c r="D25" s="76"/>
      <c r="E25" s="125" t="str">
        <f>M23&amp;"市場規模"</f>
        <v>H30年市場規模</v>
      </c>
      <c r="F25" s="125"/>
      <c r="G25" s="125"/>
      <c r="H25" s="8"/>
      <c r="I25" s="125" t="str">
        <f>P23</f>
        <v>過去5年間の1年当たり平均成長率</v>
      </c>
      <c r="J25" s="125"/>
      <c r="K25" s="125"/>
      <c r="L25" s="76" t="s">
        <v>76</v>
      </c>
      <c r="M25" s="125" t="str">
        <f>E22&amp;"市場規模"</f>
        <v>H31年市場規模</v>
      </c>
      <c r="N25" s="125"/>
      <c r="O25" s="125"/>
      <c r="P25" s="8"/>
      <c r="Q25" s="8"/>
      <c r="R25" s="8"/>
      <c r="S25" s="8"/>
      <c r="T25" s="8"/>
      <c r="U25" s="8"/>
      <c r="V25" s="19"/>
      <c r="W25" s="26"/>
    </row>
    <row r="26" spans="2:23" ht="18" customHeight="1" x14ac:dyDescent="0.15">
      <c r="B26" s="24"/>
      <c r="C26" s="14"/>
      <c r="D26" s="8"/>
      <c r="E26" s="126">
        <f>T35</f>
        <v>1053330</v>
      </c>
      <c r="F26" s="126"/>
      <c r="G26" s="88" t="str">
        <f>T30</f>
        <v>（百万円）</v>
      </c>
      <c r="H26" s="77" t="s">
        <v>37</v>
      </c>
      <c r="I26" s="127">
        <f>T37</f>
        <v>1.0459999732605008</v>
      </c>
      <c r="J26" s="127"/>
      <c r="K26" s="87"/>
      <c r="L26" s="77" t="s">
        <v>38</v>
      </c>
      <c r="M26" s="121">
        <f>ROUNDUP(E26*I26,0)</f>
        <v>1101784</v>
      </c>
      <c r="N26" s="121"/>
      <c r="O26" s="77" t="str">
        <f>T30</f>
        <v>（百万円）</v>
      </c>
      <c r="P26" s="8" t="s">
        <v>77</v>
      </c>
      <c r="Q26" s="8"/>
      <c r="R26" s="8"/>
      <c r="S26" s="8"/>
      <c r="T26" s="8"/>
      <c r="U26" s="8"/>
      <c r="V26" s="19"/>
      <c r="W26" s="26"/>
    </row>
    <row r="27" spans="2:23" ht="18" customHeight="1" x14ac:dyDescent="0.15">
      <c r="B27" s="24"/>
      <c r="C27" s="17"/>
      <c r="D27" s="41"/>
      <c r="E27" s="78"/>
      <c r="F27" s="78"/>
      <c r="G27" s="79"/>
      <c r="H27" s="80"/>
      <c r="I27" s="81"/>
      <c r="J27" s="81"/>
      <c r="K27" s="82"/>
      <c r="L27" s="80"/>
      <c r="M27" s="83"/>
      <c r="N27" s="83"/>
      <c r="O27" s="80"/>
      <c r="P27" s="41"/>
      <c r="Q27" s="41"/>
      <c r="R27" s="41"/>
      <c r="S27" s="41"/>
      <c r="T27" s="41"/>
      <c r="U27" s="41"/>
      <c r="V27" s="42"/>
      <c r="W27" s="26"/>
    </row>
    <row r="28" spans="2:23" ht="18" customHeight="1" x14ac:dyDescent="0.15">
      <c r="B28" s="24"/>
      <c r="W28" s="25"/>
    </row>
    <row r="29" spans="2:23" x14ac:dyDescent="0.15">
      <c r="B29" s="24"/>
      <c r="D29" s="6" t="s">
        <v>59</v>
      </c>
      <c r="K29" s="6" t="s">
        <v>60</v>
      </c>
      <c r="S29" s="74" t="s">
        <v>78</v>
      </c>
      <c r="W29" s="25"/>
    </row>
    <row r="30" spans="2:23" x14ac:dyDescent="0.15">
      <c r="B30" s="24"/>
      <c r="D30" s="103" t="str">
        <f>L8</f>
        <v>R3.3月期</v>
      </c>
      <c r="E30" s="103"/>
      <c r="F30" s="68" t="s">
        <v>61</v>
      </c>
      <c r="G30" s="109">
        <f>Q8</f>
        <v>500000</v>
      </c>
      <c r="H30" s="109"/>
      <c r="I30" s="31" t="str">
        <f>S8</f>
        <v>千円</v>
      </c>
      <c r="K30" s="111" t="str">
        <f>"c、dの値の根拠については、別紙「"&amp;P20&amp;"」参照。"</f>
        <v>c、dの値の根拠については、別紙「平成31年工業統計調査（平成30年実績）」参照。</v>
      </c>
      <c r="L30" s="111"/>
      <c r="M30" s="111"/>
      <c r="N30" s="111"/>
      <c r="O30" s="111"/>
      <c r="P30" s="111"/>
      <c r="Q30" s="111"/>
      <c r="R30" s="111"/>
      <c r="T30" s="89" t="s">
        <v>79</v>
      </c>
      <c r="U30" s="39"/>
      <c r="W30" s="25"/>
    </row>
    <row r="31" spans="2:23" x14ac:dyDescent="0.15">
      <c r="B31" s="24"/>
      <c r="D31" s="68"/>
      <c r="E31" s="68"/>
      <c r="F31" s="68" t="s">
        <v>62</v>
      </c>
      <c r="G31" s="123"/>
      <c r="H31" s="123"/>
      <c r="I31" s="37" t="s">
        <v>26</v>
      </c>
      <c r="K31" s="111"/>
      <c r="L31" s="111"/>
      <c r="M31" s="111"/>
      <c r="N31" s="111"/>
      <c r="O31" s="111"/>
      <c r="P31" s="111"/>
      <c r="Q31" s="111"/>
      <c r="R31" s="111"/>
      <c r="S31" s="90" t="s">
        <v>80</v>
      </c>
      <c r="T31" s="85">
        <v>879909</v>
      </c>
      <c r="U31" s="47" t="s">
        <v>81</v>
      </c>
      <c r="W31" s="25"/>
    </row>
    <row r="32" spans="2:23" x14ac:dyDescent="0.15">
      <c r="B32" s="24"/>
      <c r="D32" s="68"/>
      <c r="E32" s="68"/>
      <c r="F32" s="68" t="s">
        <v>63</v>
      </c>
      <c r="G32" s="123"/>
      <c r="H32" s="123"/>
      <c r="I32" s="37" t="s">
        <v>26</v>
      </c>
      <c r="S32" s="90" t="s">
        <v>82</v>
      </c>
      <c r="T32" s="84">
        <v>885439</v>
      </c>
      <c r="U32" s="47"/>
      <c r="W32" s="25"/>
    </row>
    <row r="33" spans="2:23" x14ac:dyDescent="0.15">
      <c r="B33" s="24"/>
      <c r="D33" s="68"/>
      <c r="E33" s="68"/>
      <c r="F33" s="68" t="s">
        <v>64</v>
      </c>
      <c r="G33" s="123"/>
      <c r="H33" s="123"/>
      <c r="I33" s="37" t="s">
        <v>26</v>
      </c>
      <c r="S33" s="90" t="s">
        <v>83</v>
      </c>
      <c r="T33" s="84">
        <v>914734</v>
      </c>
      <c r="U33" s="47"/>
      <c r="W33" s="25"/>
    </row>
    <row r="34" spans="2:23" x14ac:dyDescent="0.15">
      <c r="B34" s="24"/>
      <c r="D34" s="68"/>
      <c r="E34" s="68"/>
      <c r="F34" s="68" t="s">
        <v>65</v>
      </c>
      <c r="G34" s="123"/>
      <c r="H34" s="123"/>
      <c r="I34" s="37" t="s">
        <v>26</v>
      </c>
      <c r="S34" s="90" t="s">
        <v>84</v>
      </c>
      <c r="T34" s="84">
        <v>966398</v>
      </c>
      <c r="U34" s="47"/>
      <c r="W34" s="25"/>
    </row>
    <row r="35" spans="2:23" x14ac:dyDescent="0.15">
      <c r="B35" s="24"/>
      <c r="D35" s="103" t="str">
        <f>L9</f>
        <v>R8.3月期</v>
      </c>
      <c r="E35" s="103"/>
      <c r="F35" s="68" t="s">
        <v>66</v>
      </c>
      <c r="G35" s="109">
        <f>Q9</f>
        <v>700000</v>
      </c>
      <c r="H35" s="109"/>
      <c r="I35" s="31" t="str">
        <f>S9</f>
        <v>千円</v>
      </c>
      <c r="S35" s="90" t="s">
        <v>85</v>
      </c>
      <c r="T35" s="85">
        <v>1053330</v>
      </c>
      <c r="U35" s="47" t="s">
        <v>86</v>
      </c>
      <c r="W35" s="25"/>
    </row>
    <row r="36" spans="2:23" ht="15.6" customHeight="1" x14ac:dyDescent="0.15">
      <c r="B36" s="24"/>
      <c r="D36" s="68"/>
      <c r="E36" s="68"/>
      <c r="F36" s="68"/>
      <c r="G36" s="69"/>
      <c r="H36" s="69"/>
      <c r="I36" s="31"/>
      <c r="W36" s="25"/>
    </row>
    <row r="37" spans="2:23" x14ac:dyDescent="0.15">
      <c r="B37" s="24"/>
      <c r="S37" s="57" t="s">
        <v>87</v>
      </c>
      <c r="T37" s="66">
        <f>(T35/T31)^(1/4)</f>
        <v>1.0459999732605008</v>
      </c>
      <c r="U37" s="49"/>
      <c r="W37" s="25"/>
    </row>
    <row r="38" spans="2:23" x14ac:dyDescent="0.15">
      <c r="B38" s="24"/>
      <c r="R38" s="57"/>
      <c r="S38" s="57" t="s">
        <v>38</v>
      </c>
      <c r="T38" s="122" t="s">
        <v>88</v>
      </c>
      <c r="U38" s="122"/>
      <c r="V38" s="122"/>
      <c r="W38" s="25"/>
    </row>
    <row r="39" spans="2:23" x14ac:dyDescent="0.15">
      <c r="B39" s="27"/>
      <c r="C39" s="28"/>
      <c r="D39" s="28"/>
      <c r="E39" s="28"/>
      <c r="F39" s="28"/>
      <c r="G39" s="28"/>
      <c r="H39" s="28"/>
      <c r="I39" s="28"/>
      <c r="J39" s="28"/>
      <c r="K39" s="28"/>
      <c r="L39" s="28"/>
      <c r="M39" s="28"/>
      <c r="N39" s="28"/>
      <c r="O39" s="28"/>
      <c r="P39" s="28"/>
      <c r="Q39" s="28"/>
      <c r="R39" s="28"/>
      <c r="S39" s="28"/>
      <c r="T39" s="28"/>
      <c r="U39" s="28"/>
      <c r="V39" s="28"/>
      <c r="W39" s="30"/>
    </row>
  </sheetData>
  <mergeCells count="65">
    <mergeCell ref="T38:V38"/>
    <mergeCell ref="G34:H34"/>
    <mergeCell ref="D35:E35"/>
    <mergeCell ref="G35:H35"/>
    <mergeCell ref="P23:R23"/>
    <mergeCell ref="D30:E30"/>
    <mergeCell ref="G30:H30"/>
    <mergeCell ref="K30:R31"/>
    <mergeCell ref="G31:H31"/>
    <mergeCell ref="G32:H32"/>
    <mergeCell ref="G33:H33"/>
    <mergeCell ref="E25:G25"/>
    <mergeCell ref="I25:K25"/>
    <mergeCell ref="M25:O25"/>
    <mergeCell ref="E26:F26"/>
    <mergeCell ref="I26:J26"/>
    <mergeCell ref="M26:N26"/>
    <mergeCell ref="R19:S19"/>
    <mergeCell ref="D20:E20"/>
    <mergeCell ref="F20:L20"/>
    <mergeCell ref="N20:O20"/>
    <mergeCell ref="P20:V20"/>
    <mergeCell ref="F18:G18"/>
    <mergeCell ref="I18:J18"/>
    <mergeCell ref="M18:N18"/>
    <mergeCell ref="F19:G19"/>
    <mergeCell ref="I19:J19"/>
    <mergeCell ref="M19:N19"/>
    <mergeCell ref="L17:M17"/>
    <mergeCell ref="R12:S12"/>
    <mergeCell ref="U12:V12"/>
    <mergeCell ref="D15:F15"/>
    <mergeCell ref="G15:H15"/>
    <mergeCell ref="J15:K15"/>
    <mergeCell ref="L15:M15"/>
    <mergeCell ref="O15:P15"/>
    <mergeCell ref="Q15:R15"/>
    <mergeCell ref="U15:V17"/>
    <mergeCell ref="D16:F16"/>
    <mergeCell ref="G16:H16"/>
    <mergeCell ref="J16:K16"/>
    <mergeCell ref="L16:M16"/>
    <mergeCell ref="O16:P16"/>
    <mergeCell ref="Q16:R16"/>
    <mergeCell ref="F11:G11"/>
    <mergeCell ref="I11:J11"/>
    <mergeCell ref="M11:N11"/>
    <mergeCell ref="F12:G12"/>
    <mergeCell ref="I12:J12"/>
    <mergeCell ref="M12:N12"/>
    <mergeCell ref="Q9:R9"/>
    <mergeCell ref="B2:W2"/>
    <mergeCell ref="P4:Q4"/>
    <mergeCell ref="R4:W4"/>
    <mergeCell ref="D8:F8"/>
    <mergeCell ref="G8:H8"/>
    <mergeCell ref="J8:K8"/>
    <mergeCell ref="L8:M8"/>
    <mergeCell ref="O8:P8"/>
    <mergeCell ref="Q8:R8"/>
    <mergeCell ref="D9:F9"/>
    <mergeCell ref="G9:H9"/>
    <mergeCell ref="J9:K9"/>
    <mergeCell ref="L9:M9"/>
    <mergeCell ref="O9:P9"/>
  </mergeCells>
  <phoneticPr fontId="3"/>
  <conditionalFormatting sqref="T31">
    <cfRule type="expression" dxfId="20" priority="4" stopIfTrue="1">
      <formula>AND(MOD($B31,100)=0,$D31=2015)</formula>
    </cfRule>
    <cfRule type="expression" dxfId="19" priority="5" stopIfTrue="1">
      <formula>MOD($B31,100)=0</formula>
    </cfRule>
    <cfRule type="expression" dxfId="18" priority="6" stopIfTrue="1">
      <formula>$D31=2015</formula>
    </cfRule>
  </conditionalFormatting>
  <conditionalFormatting sqref="T32:T34">
    <cfRule type="expression" dxfId="17" priority="1" stopIfTrue="1">
      <formula>AND(MOD(#REF!,100)=0,#REF!=2015)</formula>
    </cfRule>
    <cfRule type="expression" dxfId="16" priority="2" stopIfTrue="1">
      <formula>MOD(#REF!,100)=0</formula>
    </cfRule>
    <cfRule type="expression" dxfId="15" priority="3" stopIfTrue="1">
      <formula>#REF!=2015</formula>
    </cfRule>
  </conditionalFormatting>
  <conditionalFormatting sqref="T35">
    <cfRule type="expression" dxfId="14" priority="8" stopIfTrue="1">
      <formula>MOD($B32,100)=0</formula>
    </cfRule>
    <cfRule type="expression" dxfId="13" priority="10" stopIfTrue="1">
      <formula>$D32=2015</formula>
    </cfRule>
    <cfRule type="expression" dxfId="12" priority="12" stopIfTrue="1">
      <formula>AND(MOD($B32,100)=0,$D32=2015)</formula>
    </cfRule>
  </conditionalFormatting>
  <pageMargins left="0.51181102362204722" right="0.51181102362204722" top="0.74803149606299213" bottom="0.74803149606299213" header="0.31496062992125984" footer="0.31496062992125984"/>
  <pageSetup paperSize="9" scale="74" orientation="landscape" r:id="rId1"/>
  <ignoredErrors>
    <ignoredError sqref="E26 I26 G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2:W38"/>
  <sheetViews>
    <sheetView tabSelected="1" zoomScale="85" zoomScaleNormal="85" workbookViewId="0">
      <selection sqref="A1:XFD1048576"/>
    </sheetView>
  </sheetViews>
  <sheetFormatPr defaultColWidth="9" defaultRowHeight="15.75" x14ac:dyDescent="0.15"/>
  <cols>
    <col min="1" max="1" width="4.5" style="1" customWidth="1"/>
    <col min="2" max="3" width="6.5" style="1" customWidth="1"/>
    <col min="4" max="4" width="9" style="1" customWidth="1"/>
    <col min="5" max="5" width="8.5" style="1" customWidth="1"/>
    <col min="6" max="6" width="10.5" style="1" customWidth="1"/>
    <col min="7" max="10" width="6.5" style="1" customWidth="1"/>
    <col min="11" max="11" width="8" style="1" customWidth="1"/>
    <col min="12" max="12" width="6.5" style="1" customWidth="1"/>
    <col min="13" max="13" width="8.5" style="1" customWidth="1"/>
    <col min="14" max="15" width="6.5" style="1" customWidth="1"/>
    <col min="16" max="16" width="8.375" style="1" customWidth="1"/>
    <col min="17" max="17" width="6.5" style="1" customWidth="1"/>
    <col min="18" max="18" width="12.125" style="1" customWidth="1"/>
    <col min="19" max="19" width="8.125" style="1" customWidth="1"/>
    <col min="20" max="20" width="11.5" style="1" customWidth="1"/>
    <col min="21" max="21" width="6.5" style="1" customWidth="1"/>
    <col min="22" max="16384" width="9" style="1"/>
  </cols>
  <sheetData>
    <row r="2" spans="2:23" ht="39.6" customHeight="1" x14ac:dyDescent="0.15">
      <c r="B2" s="115" t="s">
        <v>15</v>
      </c>
      <c r="C2" s="115"/>
      <c r="D2" s="115"/>
      <c r="E2" s="115"/>
      <c r="F2" s="115"/>
      <c r="G2" s="115"/>
      <c r="H2" s="115"/>
      <c r="I2" s="115"/>
      <c r="J2" s="115"/>
      <c r="K2" s="115"/>
      <c r="L2" s="115"/>
      <c r="M2" s="115"/>
      <c r="N2" s="115"/>
      <c r="O2" s="115"/>
      <c r="P2" s="115"/>
      <c r="Q2" s="115"/>
      <c r="R2" s="115"/>
      <c r="S2" s="115"/>
      <c r="T2" s="115"/>
      <c r="U2" s="115"/>
      <c r="V2" s="115"/>
      <c r="W2" s="115"/>
    </row>
    <row r="3" spans="2:23" ht="27" customHeight="1" x14ac:dyDescent="0.15">
      <c r="B3" s="70"/>
      <c r="C3" s="70"/>
      <c r="D3" s="70"/>
      <c r="E3" s="70"/>
      <c r="F3" s="70"/>
      <c r="G3" s="70"/>
      <c r="H3" s="70"/>
      <c r="I3" s="70"/>
      <c r="J3" s="70"/>
      <c r="K3" s="70"/>
      <c r="L3" s="70"/>
      <c r="M3" s="70"/>
      <c r="N3" s="70"/>
      <c r="O3" s="70"/>
      <c r="P3" s="9"/>
      <c r="Q3" s="11"/>
      <c r="R3" s="10"/>
      <c r="S3" s="10"/>
      <c r="T3" s="11" t="s">
        <v>16</v>
      </c>
      <c r="U3" s="10"/>
      <c r="V3" s="10"/>
    </row>
    <row r="4" spans="2:23" ht="20.100000000000001" customHeight="1" x14ac:dyDescent="0.15">
      <c r="B4" s="7"/>
      <c r="C4" s="7"/>
      <c r="D4" s="7"/>
      <c r="E4" s="7"/>
      <c r="F4" s="7"/>
      <c r="G4" s="7"/>
      <c r="H4" s="7"/>
      <c r="I4" s="7"/>
      <c r="J4" s="7"/>
      <c r="K4" s="7"/>
      <c r="L4" s="7"/>
      <c r="M4" s="7"/>
      <c r="N4" s="7"/>
      <c r="O4" s="7"/>
      <c r="P4" s="117" t="s">
        <v>17</v>
      </c>
      <c r="Q4" s="117"/>
      <c r="R4" s="116" t="s">
        <v>67</v>
      </c>
      <c r="S4" s="116"/>
      <c r="T4" s="116"/>
      <c r="U4" s="116"/>
      <c r="V4" s="116"/>
      <c r="W4" s="116"/>
    </row>
    <row r="5" spans="2:23" ht="20.100000000000001" customHeight="1" x14ac:dyDescent="0.15">
      <c r="B5" s="10" t="s">
        <v>19</v>
      </c>
      <c r="C5" s="11"/>
      <c r="D5" s="11"/>
      <c r="E5" s="11"/>
      <c r="F5" s="11"/>
      <c r="G5" s="11"/>
      <c r="H5" s="11"/>
      <c r="I5" s="11"/>
      <c r="J5" s="11"/>
      <c r="K5" s="11"/>
      <c r="L5" s="11"/>
    </row>
    <row r="6" spans="2:23" ht="9.9499999999999993" customHeight="1" x14ac:dyDescent="0.15">
      <c r="B6" s="20"/>
      <c r="C6" s="21"/>
      <c r="D6" s="21"/>
      <c r="E6" s="21"/>
      <c r="F6" s="21"/>
      <c r="G6" s="21"/>
      <c r="H6" s="21"/>
      <c r="I6" s="21"/>
      <c r="J6" s="21"/>
      <c r="K6" s="21"/>
      <c r="L6" s="21"/>
      <c r="M6" s="22"/>
      <c r="N6" s="22"/>
      <c r="O6" s="22"/>
      <c r="P6" s="22"/>
      <c r="Q6" s="22"/>
      <c r="R6" s="22"/>
      <c r="S6" s="22"/>
      <c r="T6" s="22"/>
      <c r="U6" s="22"/>
      <c r="V6" s="22"/>
      <c r="W6" s="23"/>
    </row>
    <row r="7" spans="2:23" ht="18" customHeight="1" x14ac:dyDescent="0.15">
      <c r="B7" s="24"/>
      <c r="C7" s="34" t="s">
        <v>20</v>
      </c>
      <c r="D7" s="12"/>
      <c r="E7" s="12"/>
      <c r="F7" s="12"/>
      <c r="G7" s="12"/>
      <c r="H7" s="12"/>
      <c r="I7" s="12"/>
      <c r="J7" s="12"/>
      <c r="K7" s="12"/>
      <c r="L7" s="12"/>
      <c r="M7" s="12"/>
      <c r="N7" s="12"/>
      <c r="O7" s="12"/>
      <c r="P7" s="12"/>
      <c r="Q7" s="12"/>
      <c r="R7" s="12"/>
      <c r="S7" s="12"/>
      <c r="T7" s="12"/>
      <c r="U7" s="12"/>
      <c r="V7" s="13"/>
      <c r="W7" s="25"/>
    </row>
    <row r="8" spans="2:23" ht="18" customHeight="1" x14ac:dyDescent="0.15">
      <c r="B8" s="24"/>
      <c r="C8" s="14"/>
      <c r="D8" s="101" t="s">
        <v>89</v>
      </c>
      <c r="E8" s="101"/>
      <c r="F8" s="101"/>
      <c r="G8" s="105">
        <v>43922</v>
      </c>
      <c r="H8" s="105"/>
      <c r="I8" s="68" t="s">
        <v>22</v>
      </c>
      <c r="J8" s="103" t="s">
        <v>23</v>
      </c>
      <c r="K8" s="103"/>
      <c r="L8" s="104" t="s">
        <v>24</v>
      </c>
      <c r="M8" s="104"/>
      <c r="N8" s="68" t="s">
        <v>22</v>
      </c>
      <c r="O8" s="103" t="s">
        <v>25</v>
      </c>
      <c r="P8" s="103"/>
      <c r="Q8" s="100">
        <v>0</v>
      </c>
      <c r="R8" s="100"/>
      <c r="S8" s="35" t="s">
        <v>26</v>
      </c>
      <c r="T8" s="36" t="s">
        <v>27</v>
      </c>
      <c r="V8" s="15"/>
      <c r="W8" s="25"/>
    </row>
    <row r="9" spans="2:23" ht="18" customHeight="1" x14ac:dyDescent="0.15">
      <c r="B9" s="24"/>
      <c r="C9" s="14"/>
      <c r="D9" s="67" t="s">
        <v>90</v>
      </c>
      <c r="E9" s="67"/>
      <c r="F9" s="67"/>
      <c r="G9" s="71"/>
      <c r="H9" s="71"/>
      <c r="I9" s="68"/>
      <c r="J9" s="68"/>
      <c r="K9" s="68"/>
      <c r="L9" s="104" t="s">
        <v>91</v>
      </c>
      <c r="M9" s="104"/>
      <c r="N9" s="68" t="s">
        <v>22</v>
      </c>
      <c r="O9" s="103" t="s">
        <v>25</v>
      </c>
      <c r="P9" s="103"/>
      <c r="Q9" s="100">
        <v>500000</v>
      </c>
      <c r="R9" s="100"/>
      <c r="S9" s="35" t="s">
        <v>26</v>
      </c>
      <c r="T9" s="36" t="s">
        <v>92</v>
      </c>
      <c r="V9" s="15"/>
      <c r="W9" s="25"/>
    </row>
    <row r="10" spans="2:23" ht="18" customHeight="1" x14ac:dyDescent="0.15">
      <c r="B10" s="24"/>
      <c r="C10" s="14"/>
      <c r="D10" s="101" t="s">
        <v>28</v>
      </c>
      <c r="E10" s="101"/>
      <c r="F10" s="101"/>
      <c r="G10" s="102">
        <f>EDATE(G8,60)</f>
        <v>45748</v>
      </c>
      <c r="H10" s="102"/>
      <c r="I10" s="68" t="s">
        <v>22</v>
      </c>
      <c r="J10" s="103" t="s">
        <v>23</v>
      </c>
      <c r="K10" s="103"/>
      <c r="L10" s="104" t="s">
        <v>29</v>
      </c>
      <c r="M10" s="104"/>
      <c r="N10" s="68" t="s">
        <v>22</v>
      </c>
      <c r="O10" s="103" t="s">
        <v>25</v>
      </c>
      <c r="P10" s="103"/>
      <c r="Q10" s="100">
        <v>700000</v>
      </c>
      <c r="R10" s="100"/>
      <c r="S10" s="35" t="s">
        <v>26</v>
      </c>
      <c r="T10" s="36" t="s">
        <v>30</v>
      </c>
      <c r="V10" s="15"/>
      <c r="W10" s="25"/>
    </row>
    <row r="11" spans="2:23" ht="18" customHeight="1" x14ac:dyDescent="0.15">
      <c r="B11" s="24"/>
      <c r="C11" s="14"/>
      <c r="E11" s="68"/>
      <c r="G11" s="68"/>
      <c r="V11" s="15"/>
      <c r="W11" s="25"/>
    </row>
    <row r="12" spans="2:23" ht="18" customHeight="1" x14ac:dyDescent="0.15">
      <c r="B12" s="24"/>
      <c r="C12" s="14"/>
      <c r="D12" s="2" t="s">
        <v>93</v>
      </c>
      <c r="E12" s="3" t="s">
        <v>33</v>
      </c>
      <c r="F12" s="98">
        <f>Q10</f>
        <v>700000</v>
      </c>
      <c r="G12" s="99"/>
      <c r="H12" s="68" t="s">
        <v>34</v>
      </c>
      <c r="I12" s="98">
        <f>Q9</f>
        <v>500000</v>
      </c>
      <c r="J12" s="99"/>
      <c r="K12" s="1" t="s">
        <v>35</v>
      </c>
      <c r="L12" s="68" t="s">
        <v>36</v>
      </c>
      <c r="M12" s="98">
        <f>Q9</f>
        <v>500000</v>
      </c>
      <c r="N12" s="99"/>
      <c r="O12" s="68" t="s">
        <v>37</v>
      </c>
      <c r="P12" s="94">
        <v>5</v>
      </c>
      <c r="Q12" s="68" t="s">
        <v>36</v>
      </c>
      <c r="R12" s="95">
        <v>4</v>
      </c>
      <c r="S12" s="68" t="s">
        <v>37</v>
      </c>
      <c r="T12" s="68">
        <v>100</v>
      </c>
      <c r="V12" s="15"/>
      <c r="W12" s="25"/>
    </row>
    <row r="13" spans="2:23" ht="18" customHeight="1" x14ac:dyDescent="0.15">
      <c r="B13" s="24"/>
      <c r="C13" s="14"/>
      <c r="F13" s="103" t="s">
        <v>30</v>
      </c>
      <c r="G13" s="103"/>
      <c r="I13" s="103" t="s">
        <v>92</v>
      </c>
      <c r="J13" s="103"/>
      <c r="M13" s="103" t="s">
        <v>92</v>
      </c>
      <c r="N13" s="103"/>
      <c r="Q13" s="68" t="s">
        <v>38</v>
      </c>
      <c r="R13" s="72">
        <f>ROUND((F12-I12)/M12*100*5/R12,1)</f>
        <v>50</v>
      </c>
      <c r="S13" s="36" t="s">
        <v>39</v>
      </c>
      <c r="T13" s="4" t="s">
        <v>40</v>
      </c>
      <c r="U13" s="5">
        <f>R20+5</f>
        <v>30.6</v>
      </c>
      <c r="V13" s="16" t="s">
        <v>39</v>
      </c>
      <c r="W13" s="25"/>
    </row>
    <row r="14" spans="2:23" ht="18" customHeight="1" x14ac:dyDescent="0.15">
      <c r="B14" s="24"/>
      <c r="C14" s="17"/>
      <c r="D14" s="18"/>
      <c r="E14" s="18"/>
      <c r="F14" s="91"/>
      <c r="G14" s="91"/>
      <c r="H14" s="18"/>
      <c r="I14" s="91"/>
      <c r="J14" s="91"/>
      <c r="K14" s="18"/>
      <c r="L14" s="18"/>
      <c r="M14" s="91"/>
      <c r="N14" s="91"/>
      <c r="O14" s="18"/>
      <c r="P14" s="18"/>
      <c r="Q14" s="18"/>
      <c r="R14" s="106" t="s">
        <v>42</v>
      </c>
      <c r="S14" s="128"/>
      <c r="T14" s="18"/>
      <c r="U14" s="92" t="s">
        <v>43</v>
      </c>
      <c r="V14" s="93"/>
      <c r="W14" s="25"/>
    </row>
    <row r="15" spans="2:23" ht="18" customHeight="1" x14ac:dyDescent="0.15">
      <c r="B15" s="24"/>
      <c r="W15" s="25"/>
    </row>
    <row r="16" spans="2:23" ht="18" customHeight="1" x14ac:dyDescent="0.15">
      <c r="B16" s="24"/>
      <c r="C16" s="34" t="s">
        <v>44</v>
      </c>
      <c r="D16" s="12"/>
      <c r="E16" s="12"/>
      <c r="F16" s="12"/>
      <c r="G16" s="12"/>
      <c r="H16" s="12"/>
      <c r="I16" s="12"/>
      <c r="J16" s="12"/>
      <c r="K16" s="12"/>
      <c r="L16" s="12"/>
      <c r="M16" s="12"/>
      <c r="N16" s="12"/>
      <c r="O16" s="12"/>
      <c r="P16" s="12"/>
      <c r="Q16" s="12"/>
      <c r="R16" s="12"/>
      <c r="S16" s="12"/>
      <c r="T16" s="12"/>
      <c r="U16" s="12"/>
      <c r="V16" s="13"/>
      <c r="W16" s="25"/>
    </row>
    <row r="17" spans="2:23" ht="18" customHeight="1" x14ac:dyDescent="0.15">
      <c r="B17" s="24"/>
      <c r="C17" s="14"/>
      <c r="D17" s="101" t="s">
        <v>45</v>
      </c>
      <c r="E17" s="101"/>
      <c r="F17" s="101"/>
      <c r="G17" s="102">
        <f>EDATE(G8,-12)</f>
        <v>43556</v>
      </c>
      <c r="H17" s="102"/>
      <c r="I17" s="68" t="s">
        <v>22</v>
      </c>
      <c r="J17" s="103" t="s">
        <v>46</v>
      </c>
      <c r="K17" s="103"/>
      <c r="L17" s="108" t="s">
        <v>47</v>
      </c>
      <c r="M17" s="108"/>
      <c r="N17" s="68" t="s">
        <v>22</v>
      </c>
      <c r="O17" s="103" t="s">
        <v>48</v>
      </c>
      <c r="P17" s="103"/>
      <c r="Q17" s="100">
        <v>1105260</v>
      </c>
      <c r="R17" s="100"/>
      <c r="S17" s="35" t="s">
        <v>69</v>
      </c>
      <c r="T17" s="36" t="s">
        <v>50</v>
      </c>
      <c r="U17" s="118" t="s">
        <v>51</v>
      </c>
      <c r="V17" s="119"/>
      <c r="W17" s="25"/>
    </row>
    <row r="18" spans="2:23" ht="18" customHeight="1" x14ac:dyDescent="0.15">
      <c r="B18" s="24"/>
      <c r="C18" s="14"/>
      <c r="D18" s="101" t="s">
        <v>52</v>
      </c>
      <c r="E18" s="101"/>
      <c r="F18" s="101"/>
      <c r="G18" s="102">
        <f>EDATE(G8,-72)</f>
        <v>41730</v>
      </c>
      <c r="H18" s="102"/>
      <c r="I18" s="68" t="s">
        <v>22</v>
      </c>
      <c r="J18" s="103" t="s">
        <v>46</v>
      </c>
      <c r="K18" s="103"/>
      <c r="L18" s="108" t="s">
        <v>53</v>
      </c>
      <c r="M18" s="108"/>
      <c r="N18" s="68" t="s">
        <v>22</v>
      </c>
      <c r="O18" s="103" t="s">
        <v>48</v>
      </c>
      <c r="P18" s="103"/>
      <c r="Q18" s="100">
        <v>879909</v>
      </c>
      <c r="R18" s="100"/>
      <c r="S18" s="35" t="s">
        <v>69</v>
      </c>
      <c r="T18" s="36" t="s">
        <v>54</v>
      </c>
      <c r="U18" s="120"/>
      <c r="V18" s="119"/>
      <c r="W18" s="25"/>
    </row>
    <row r="19" spans="2:23" ht="18" customHeight="1" x14ac:dyDescent="0.15">
      <c r="B19" s="24"/>
      <c r="C19" s="14"/>
      <c r="E19" s="68"/>
      <c r="G19" s="68"/>
      <c r="L19" s="107"/>
      <c r="M19" s="107"/>
      <c r="U19" s="120"/>
      <c r="V19" s="119"/>
      <c r="W19" s="25"/>
    </row>
    <row r="20" spans="2:23" ht="18" customHeight="1" x14ac:dyDescent="0.15">
      <c r="B20" s="24"/>
      <c r="C20" s="14"/>
      <c r="D20" s="2" t="s">
        <v>32</v>
      </c>
      <c r="E20" s="3" t="s">
        <v>33</v>
      </c>
      <c r="F20" s="98">
        <f>Q17</f>
        <v>1105260</v>
      </c>
      <c r="G20" s="99"/>
      <c r="H20" s="68" t="s">
        <v>34</v>
      </c>
      <c r="I20" s="98">
        <f>Q18</f>
        <v>879909</v>
      </c>
      <c r="J20" s="99"/>
      <c r="K20" s="1" t="s">
        <v>35</v>
      </c>
      <c r="L20" s="68" t="s">
        <v>36</v>
      </c>
      <c r="M20" s="98">
        <f>Q18</f>
        <v>879909</v>
      </c>
      <c r="N20" s="99"/>
      <c r="O20" s="68" t="s">
        <v>37</v>
      </c>
      <c r="P20" s="68">
        <v>100</v>
      </c>
      <c r="Q20" s="68" t="s">
        <v>38</v>
      </c>
      <c r="R20" s="72">
        <f>ROUND((F20-I20)/M20*100,1)</f>
        <v>25.6</v>
      </c>
      <c r="S20" s="36" t="s">
        <v>39</v>
      </c>
      <c r="T20" s="68"/>
      <c r="U20" s="68"/>
      <c r="V20" s="15"/>
      <c r="W20" s="25"/>
    </row>
    <row r="21" spans="2:23" ht="18" customHeight="1" x14ac:dyDescent="0.15">
      <c r="B21" s="24"/>
      <c r="C21" s="14"/>
      <c r="F21" s="103" t="s">
        <v>50</v>
      </c>
      <c r="G21" s="103"/>
      <c r="I21" s="103" t="s">
        <v>54</v>
      </c>
      <c r="J21" s="103"/>
      <c r="M21" s="103" t="s">
        <v>54</v>
      </c>
      <c r="N21" s="103"/>
      <c r="R21" s="103" t="s">
        <v>42</v>
      </c>
      <c r="S21" s="103"/>
      <c r="V21" s="15"/>
      <c r="W21" s="25"/>
    </row>
    <row r="22" spans="2:23" ht="18" customHeight="1" x14ac:dyDescent="0.15">
      <c r="B22" s="24"/>
      <c r="C22" s="14"/>
      <c r="D22" s="103" t="s">
        <v>48</v>
      </c>
      <c r="E22" s="103"/>
      <c r="F22" s="104" t="s">
        <v>94</v>
      </c>
      <c r="G22" s="104"/>
      <c r="H22" s="104"/>
      <c r="I22" s="104"/>
      <c r="J22" s="104"/>
      <c r="K22" s="104"/>
      <c r="L22" s="104"/>
      <c r="M22" s="68" t="s">
        <v>56</v>
      </c>
      <c r="N22" s="103" t="s">
        <v>57</v>
      </c>
      <c r="O22" s="103"/>
      <c r="P22" s="104" t="s">
        <v>70</v>
      </c>
      <c r="Q22" s="104"/>
      <c r="R22" s="104"/>
      <c r="S22" s="104"/>
      <c r="T22" s="104"/>
      <c r="U22" s="104"/>
      <c r="V22" s="114"/>
      <c r="W22" s="26"/>
    </row>
    <row r="23" spans="2:23" ht="18" customHeight="1" x14ac:dyDescent="0.15">
      <c r="B23" s="24"/>
      <c r="C23" s="17"/>
      <c r="D23" s="41"/>
      <c r="E23" s="78"/>
      <c r="F23" s="78"/>
      <c r="G23" s="79"/>
      <c r="H23" s="80"/>
      <c r="I23" s="81"/>
      <c r="J23" s="81"/>
      <c r="K23" s="82"/>
      <c r="L23" s="80"/>
      <c r="M23" s="83"/>
      <c r="N23" s="83"/>
      <c r="O23" s="80"/>
      <c r="P23" s="41"/>
      <c r="Q23" s="41"/>
      <c r="R23" s="41"/>
      <c r="S23" s="41"/>
      <c r="T23" s="41"/>
      <c r="U23" s="41"/>
      <c r="V23" s="42"/>
      <c r="W23" s="26"/>
    </row>
    <row r="24" spans="2:23" ht="18" customHeight="1" x14ac:dyDescent="0.15">
      <c r="B24" s="24"/>
      <c r="W24" s="25"/>
    </row>
    <row r="25" spans="2:23" x14ac:dyDescent="0.15">
      <c r="B25" s="24"/>
      <c r="D25" s="6" t="s">
        <v>59</v>
      </c>
      <c r="K25" s="6" t="s">
        <v>60</v>
      </c>
      <c r="S25" s="8"/>
      <c r="W25" s="25"/>
    </row>
    <row r="26" spans="2:23" x14ac:dyDescent="0.15">
      <c r="B26" s="24"/>
      <c r="D26" s="103" t="str">
        <f>L8</f>
        <v>R3.3月期</v>
      </c>
      <c r="E26" s="103"/>
      <c r="F26" s="68" t="s">
        <v>61</v>
      </c>
      <c r="G26" s="109">
        <f>Q8</f>
        <v>0</v>
      </c>
      <c r="H26" s="109"/>
      <c r="I26" s="31" t="str">
        <f>S8</f>
        <v>千円</v>
      </c>
      <c r="K26" s="111" t="str">
        <f>"c、dの値の根拠については、別紙「"&amp;P22&amp;"」参照。"</f>
        <v>c、dの値の根拠については、別紙「平成31年工業統計調査（平成30年実績）」参照。</v>
      </c>
      <c r="L26" s="111"/>
      <c r="M26" s="111"/>
      <c r="N26" s="111"/>
      <c r="O26" s="111"/>
      <c r="P26" s="111"/>
      <c r="Q26" s="111"/>
      <c r="R26" s="111"/>
      <c r="T26" s="45"/>
      <c r="U26" s="39"/>
      <c r="W26" s="25"/>
    </row>
    <row r="27" spans="2:23" x14ac:dyDescent="0.15">
      <c r="B27" s="24"/>
      <c r="D27" s="68"/>
      <c r="E27" s="68"/>
      <c r="F27" s="68" t="s">
        <v>62</v>
      </c>
      <c r="G27" s="123">
        <v>500000</v>
      </c>
      <c r="H27" s="123"/>
      <c r="I27" s="37" t="s">
        <v>26</v>
      </c>
      <c r="K27" s="111"/>
      <c r="L27" s="111"/>
      <c r="M27" s="111"/>
      <c r="N27" s="111"/>
      <c r="O27" s="111"/>
      <c r="P27" s="111"/>
      <c r="Q27" s="111"/>
      <c r="R27" s="111"/>
      <c r="S27" s="46"/>
      <c r="T27" s="86"/>
      <c r="U27" s="47"/>
      <c r="W27" s="25"/>
    </row>
    <row r="28" spans="2:23" x14ac:dyDescent="0.15">
      <c r="B28" s="24"/>
      <c r="D28" s="68"/>
      <c r="E28" s="68"/>
      <c r="F28" s="68" t="s">
        <v>63</v>
      </c>
      <c r="G28" s="123"/>
      <c r="H28" s="123"/>
      <c r="I28" s="37" t="s">
        <v>26</v>
      </c>
      <c r="S28" s="46"/>
      <c r="T28" s="86"/>
      <c r="U28" s="47"/>
      <c r="W28" s="25"/>
    </row>
    <row r="29" spans="2:23" x14ac:dyDescent="0.15">
      <c r="B29" s="24"/>
      <c r="D29" s="68"/>
      <c r="E29" s="68"/>
      <c r="F29" s="68" t="s">
        <v>64</v>
      </c>
      <c r="G29" s="123"/>
      <c r="H29" s="123"/>
      <c r="I29" s="37" t="s">
        <v>26</v>
      </c>
      <c r="W29" s="25"/>
    </row>
    <row r="30" spans="2:23" x14ac:dyDescent="0.15">
      <c r="B30" s="24"/>
      <c r="D30" s="68"/>
      <c r="E30" s="68"/>
      <c r="F30" s="68" t="s">
        <v>65</v>
      </c>
      <c r="G30" s="123"/>
      <c r="H30" s="123"/>
      <c r="I30" s="37" t="s">
        <v>26</v>
      </c>
      <c r="S30" s="48"/>
      <c r="U30" s="49"/>
      <c r="W30" s="25"/>
    </row>
    <row r="31" spans="2:23" x14ac:dyDescent="0.15">
      <c r="B31" s="24"/>
      <c r="D31" s="103" t="str">
        <f>L10</f>
        <v>R8.3月期</v>
      </c>
      <c r="E31" s="103"/>
      <c r="F31" s="68" t="s">
        <v>66</v>
      </c>
      <c r="G31" s="109">
        <f>Q10</f>
        <v>700000</v>
      </c>
      <c r="H31" s="109"/>
      <c r="I31" s="31" t="str">
        <f>S10</f>
        <v>千円</v>
      </c>
      <c r="W31" s="25"/>
    </row>
    <row r="32" spans="2:23" ht="15.6" customHeight="1" x14ac:dyDescent="0.15">
      <c r="B32" s="27"/>
      <c r="C32" s="28"/>
      <c r="D32" s="29"/>
      <c r="E32" s="29"/>
      <c r="F32" s="29"/>
      <c r="G32" s="33"/>
      <c r="H32" s="33"/>
      <c r="I32" s="32"/>
      <c r="J32" s="28"/>
      <c r="K32" s="28"/>
      <c r="L32" s="28"/>
      <c r="M32" s="28"/>
      <c r="N32" s="28"/>
      <c r="O32" s="28"/>
      <c r="P32" s="28"/>
      <c r="Q32" s="28"/>
      <c r="R32" s="28"/>
      <c r="S32" s="28"/>
      <c r="T32" s="28"/>
      <c r="U32" s="28"/>
      <c r="V32" s="28"/>
      <c r="W32" s="30"/>
    </row>
    <row r="34" spans="3:3" x14ac:dyDescent="0.15">
      <c r="C34" s="1" t="s">
        <v>95</v>
      </c>
    </row>
    <row r="35" spans="3:3" x14ac:dyDescent="0.15">
      <c r="C35" s="1" t="s">
        <v>96</v>
      </c>
    </row>
    <row r="36" spans="3:3" x14ac:dyDescent="0.15">
      <c r="C36" s="1" t="s">
        <v>97</v>
      </c>
    </row>
    <row r="37" spans="3:3" x14ac:dyDescent="0.15">
      <c r="C37" s="1" t="s">
        <v>98</v>
      </c>
    </row>
    <row r="38" spans="3:3" x14ac:dyDescent="0.15">
      <c r="C38" s="1" t="s">
        <v>99</v>
      </c>
    </row>
  </sheetData>
  <mergeCells count="59">
    <mergeCell ref="B2:W2"/>
    <mergeCell ref="P4:Q4"/>
    <mergeCell ref="R4:W4"/>
    <mergeCell ref="D8:F8"/>
    <mergeCell ref="G8:H8"/>
    <mergeCell ref="J8:K8"/>
    <mergeCell ref="L8:M8"/>
    <mergeCell ref="O8:P8"/>
    <mergeCell ref="Q8:R8"/>
    <mergeCell ref="L9:M9"/>
    <mergeCell ref="O9:P9"/>
    <mergeCell ref="Q9:R9"/>
    <mergeCell ref="D10:F10"/>
    <mergeCell ref="G10:H10"/>
    <mergeCell ref="J10:K10"/>
    <mergeCell ref="L10:M10"/>
    <mergeCell ref="O10:P10"/>
    <mergeCell ref="Q10:R10"/>
    <mergeCell ref="F12:G12"/>
    <mergeCell ref="I12:J12"/>
    <mergeCell ref="M12:N12"/>
    <mergeCell ref="F13:G13"/>
    <mergeCell ref="I13:J13"/>
    <mergeCell ref="M13:N13"/>
    <mergeCell ref="O17:P17"/>
    <mergeCell ref="Q17:R17"/>
    <mergeCell ref="U17:V19"/>
    <mergeCell ref="D18:F18"/>
    <mergeCell ref="G18:H18"/>
    <mergeCell ref="J18:K18"/>
    <mergeCell ref="L18:M18"/>
    <mergeCell ref="O18:P18"/>
    <mergeCell ref="Q18:R18"/>
    <mergeCell ref="L19:M19"/>
    <mergeCell ref="D17:F17"/>
    <mergeCell ref="G17:H17"/>
    <mergeCell ref="J17:K17"/>
    <mergeCell ref="L17:M17"/>
    <mergeCell ref="I20:J20"/>
    <mergeCell ref="M20:N20"/>
    <mergeCell ref="F21:G21"/>
    <mergeCell ref="I21:J21"/>
    <mergeCell ref="M21:N21"/>
    <mergeCell ref="R14:S14"/>
    <mergeCell ref="G30:H30"/>
    <mergeCell ref="D31:E31"/>
    <mergeCell ref="G31:H31"/>
    <mergeCell ref="D26:E26"/>
    <mergeCell ref="G26:H26"/>
    <mergeCell ref="K26:R27"/>
    <mergeCell ref="G27:H27"/>
    <mergeCell ref="G28:H28"/>
    <mergeCell ref="G29:H29"/>
    <mergeCell ref="R21:S21"/>
    <mergeCell ref="D22:E22"/>
    <mergeCell ref="F22:L22"/>
    <mergeCell ref="N22:O22"/>
    <mergeCell ref="P22:V22"/>
    <mergeCell ref="F20:G20"/>
  </mergeCells>
  <phoneticPr fontId="3"/>
  <conditionalFormatting sqref="T27:T28">
    <cfRule type="expression" dxfId="11" priority="1" stopIfTrue="1">
      <formula>AND(MOD($B27,100)=0,$D27=2015)</formula>
    </cfRule>
    <cfRule type="expression" dxfId="10" priority="2" stopIfTrue="1">
      <formula>MOD($B27,100)=0</formula>
    </cfRule>
    <cfRule type="expression" dxfId="9" priority="3" stopIfTrue="1">
      <formula>$D27=2015</formula>
    </cfRule>
  </conditionalFormatting>
  <pageMargins left="0.51181102362204722" right="0.51181102362204722" top="0.74803149606299213" bottom="0.74803149606299213" header="0.31496062992125984" footer="0.31496062992125984"/>
  <pageSetup paperSize="9"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B2:W47"/>
  <sheetViews>
    <sheetView zoomScale="85" zoomScaleNormal="85" workbookViewId="0">
      <selection activeCell="V25" sqref="V25"/>
    </sheetView>
  </sheetViews>
  <sheetFormatPr defaultColWidth="9" defaultRowHeight="15.75" x14ac:dyDescent="0.15"/>
  <cols>
    <col min="1" max="1" width="4.5" style="1" customWidth="1"/>
    <col min="2" max="3" width="6.5" style="1" customWidth="1"/>
    <col min="4" max="4" width="9" style="1" customWidth="1"/>
    <col min="5" max="5" width="8.5" style="1" customWidth="1"/>
    <col min="6" max="6" width="10.5" style="1" customWidth="1"/>
    <col min="7" max="10" width="6.5" style="1" customWidth="1"/>
    <col min="11" max="11" width="8" style="1" customWidth="1"/>
    <col min="12" max="12" width="6.5" style="1" customWidth="1"/>
    <col min="13" max="13" width="8.5" style="1" customWidth="1"/>
    <col min="14" max="15" width="6.5" style="1" customWidth="1"/>
    <col min="16" max="16" width="10.5" style="1" customWidth="1"/>
    <col min="17" max="17" width="8.125" style="1" customWidth="1"/>
    <col min="18" max="18" width="12.125" style="1" customWidth="1"/>
    <col min="19" max="19" width="8.125" style="1" customWidth="1"/>
    <col min="20" max="20" width="14.125" style="1" customWidth="1"/>
    <col min="21" max="21" width="11.5" style="1" customWidth="1"/>
    <col min="22" max="22" width="9" style="1" customWidth="1"/>
    <col min="23" max="16384" width="9" style="1"/>
  </cols>
  <sheetData>
    <row r="2" spans="2:23" ht="39.6" customHeight="1" x14ac:dyDescent="0.15">
      <c r="B2" s="115" t="s">
        <v>15</v>
      </c>
      <c r="C2" s="115"/>
      <c r="D2" s="115"/>
      <c r="E2" s="115"/>
      <c r="F2" s="115"/>
      <c r="G2" s="115"/>
      <c r="H2" s="115"/>
      <c r="I2" s="115"/>
      <c r="J2" s="115"/>
      <c r="K2" s="115"/>
      <c r="L2" s="115"/>
      <c r="M2" s="115"/>
      <c r="N2" s="115"/>
      <c r="O2" s="115"/>
      <c r="P2" s="115"/>
      <c r="Q2" s="115"/>
      <c r="R2" s="115"/>
      <c r="S2" s="115"/>
      <c r="T2" s="115"/>
      <c r="U2" s="115"/>
      <c r="V2" s="115"/>
      <c r="W2" s="115"/>
    </row>
    <row r="3" spans="2:23" ht="27" customHeight="1" x14ac:dyDescent="0.15">
      <c r="B3" s="70"/>
      <c r="C3" s="70"/>
      <c r="D3" s="70"/>
      <c r="E3" s="70"/>
      <c r="F3" s="70"/>
      <c r="G3" s="70"/>
      <c r="H3" s="70"/>
      <c r="I3" s="70"/>
      <c r="J3" s="70"/>
      <c r="K3" s="70"/>
      <c r="L3" s="70"/>
      <c r="M3" s="70"/>
      <c r="N3" s="70"/>
      <c r="O3" s="70"/>
      <c r="P3" s="9"/>
      <c r="Q3" s="11"/>
      <c r="R3" s="10"/>
      <c r="S3" s="10"/>
      <c r="T3" s="11" t="s">
        <v>16</v>
      </c>
      <c r="U3" s="10"/>
      <c r="V3" s="10"/>
    </row>
    <row r="4" spans="2:23" ht="20.100000000000001" customHeight="1" x14ac:dyDescent="0.15">
      <c r="B4" s="7"/>
      <c r="C4" s="7"/>
      <c r="D4" s="7"/>
      <c r="E4" s="7"/>
      <c r="F4" s="7"/>
      <c r="G4" s="7"/>
      <c r="H4" s="7"/>
      <c r="I4" s="7"/>
      <c r="J4" s="7"/>
      <c r="K4" s="7"/>
      <c r="L4" s="7"/>
      <c r="M4" s="7"/>
      <c r="N4" s="7"/>
      <c r="O4" s="7"/>
      <c r="P4" s="117" t="s">
        <v>17</v>
      </c>
      <c r="Q4" s="117"/>
      <c r="R4" s="116" t="s">
        <v>67</v>
      </c>
      <c r="S4" s="116"/>
      <c r="T4" s="116"/>
      <c r="U4" s="116"/>
      <c r="V4" s="116"/>
      <c r="W4" s="116"/>
    </row>
    <row r="5" spans="2:23" ht="20.100000000000001" customHeight="1" x14ac:dyDescent="0.15">
      <c r="B5" s="10" t="s">
        <v>19</v>
      </c>
      <c r="C5" s="11"/>
      <c r="D5" s="11"/>
      <c r="E5" s="11"/>
      <c r="F5" s="11"/>
      <c r="G5" s="11"/>
      <c r="H5" s="11"/>
      <c r="I5" s="11"/>
      <c r="J5" s="11"/>
      <c r="K5" s="11"/>
      <c r="L5" s="11"/>
    </row>
    <row r="6" spans="2:23" ht="9.9499999999999993" customHeight="1" x14ac:dyDescent="0.15">
      <c r="B6" s="20"/>
      <c r="C6" s="21"/>
      <c r="D6" s="21"/>
      <c r="E6" s="21"/>
      <c r="F6" s="21"/>
      <c r="G6" s="21"/>
      <c r="H6" s="21"/>
      <c r="I6" s="21"/>
      <c r="J6" s="21"/>
      <c r="K6" s="21"/>
      <c r="L6" s="21"/>
      <c r="M6" s="22"/>
      <c r="N6" s="22"/>
      <c r="O6" s="22"/>
      <c r="P6" s="22"/>
      <c r="Q6" s="22"/>
      <c r="R6" s="22"/>
      <c r="S6" s="22"/>
      <c r="T6" s="22"/>
      <c r="U6" s="22"/>
      <c r="V6" s="22"/>
      <c r="W6" s="23"/>
    </row>
    <row r="7" spans="2:23" ht="18" customHeight="1" x14ac:dyDescent="0.15">
      <c r="B7" s="24"/>
      <c r="C7" s="34" t="s">
        <v>20</v>
      </c>
      <c r="D7" s="12"/>
      <c r="E7" s="12"/>
      <c r="F7" s="12"/>
      <c r="G7" s="12"/>
      <c r="H7" s="12"/>
      <c r="I7" s="12"/>
      <c r="J7" s="12"/>
      <c r="K7" s="12"/>
      <c r="L7" s="12"/>
      <c r="M7" s="12"/>
      <c r="N7" s="12"/>
      <c r="O7" s="12"/>
      <c r="P7" s="12"/>
      <c r="Q7" s="12"/>
      <c r="R7" s="12"/>
      <c r="S7" s="12"/>
      <c r="T7" s="12"/>
      <c r="U7" s="12"/>
      <c r="V7" s="13"/>
      <c r="W7" s="25"/>
    </row>
    <row r="8" spans="2:23" ht="18" customHeight="1" x14ac:dyDescent="0.15">
      <c r="B8" s="24"/>
      <c r="C8" s="14"/>
      <c r="D8" s="101" t="s">
        <v>89</v>
      </c>
      <c r="E8" s="101"/>
      <c r="F8" s="101"/>
      <c r="G8" s="105">
        <v>43922</v>
      </c>
      <c r="H8" s="105"/>
      <c r="I8" s="68" t="s">
        <v>22</v>
      </c>
      <c r="J8" s="103" t="s">
        <v>23</v>
      </c>
      <c r="K8" s="103"/>
      <c r="L8" s="104" t="s">
        <v>24</v>
      </c>
      <c r="M8" s="104"/>
      <c r="N8" s="68" t="s">
        <v>22</v>
      </c>
      <c r="O8" s="103" t="s">
        <v>25</v>
      </c>
      <c r="P8" s="103"/>
      <c r="Q8" s="100">
        <v>0</v>
      </c>
      <c r="R8" s="100"/>
      <c r="S8" s="35" t="s">
        <v>26</v>
      </c>
      <c r="T8" s="36" t="s">
        <v>27</v>
      </c>
      <c r="V8" s="15"/>
      <c r="W8" s="25"/>
    </row>
    <row r="9" spans="2:23" ht="18" customHeight="1" x14ac:dyDescent="0.15">
      <c r="B9" s="24"/>
      <c r="C9" s="14"/>
      <c r="D9" s="67" t="s">
        <v>90</v>
      </c>
      <c r="E9" s="67"/>
      <c r="F9" s="67"/>
      <c r="G9" s="71"/>
      <c r="H9" s="71"/>
      <c r="I9" s="68"/>
      <c r="J9" s="68"/>
      <c r="K9" s="68"/>
      <c r="L9" s="104" t="s">
        <v>91</v>
      </c>
      <c r="M9" s="104"/>
      <c r="N9" s="68" t="s">
        <v>22</v>
      </c>
      <c r="O9" s="103" t="s">
        <v>25</v>
      </c>
      <c r="P9" s="103"/>
      <c r="Q9" s="100">
        <v>500000</v>
      </c>
      <c r="R9" s="100"/>
      <c r="S9" s="35" t="s">
        <v>26</v>
      </c>
      <c r="T9" s="36" t="s">
        <v>92</v>
      </c>
      <c r="V9" s="15"/>
      <c r="W9" s="25"/>
    </row>
    <row r="10" spans="2:23" ht="18" customHeight="1" x14ac:dyDescent="0.15">
      <c r="B10" s="24"/>
      <c r="C10" s="14"/>
      <c r="D10" s="101" t="s">
        <v>28</v>
      </c>
      <c r="E10" s="101"/>
      <c r="F10" s="101"/>
      <c r="G10" s="102">
        <f>EDATE(G8,60)</f>
        <v>45748</v>
      </c>
      <c r="H10" s="102"/>
      <c r="I10" s="68" t="s">
        <v>22</v>
      </c>
      <c r="J10" s="103" t="s">
        <v>23</v>
      </c>
      <c r="K10" s="103"/>
      <c r="L10" s="104" t="s">
        <v>29</v>
      </c>
      <c r="M10" s="104"/>
      <c r="N10" s="68" t="s">
        <v>22</v>
      </c>
      <c r="O10" s="103" t="s">
        <v>25</v>
      </c>
      <c r="P10" s="103"/>
      <c r="Q10" s="100">
        <v>700000</v>
      </c>
      <c r="R10" s="100"/>
      <c r="S10" s="35" t="s">
        <v>26</v>
      </c>
      <c r="T10" s="36" t="s">
        <v>30</v>
      </c>
      <c r="V10" s="15"/>
      <c r="W10" s="25"/>
    </row>
    <row r="11" spans="2:23" ht="18" customHeight="1" x14ac:dyDescent="0.15">
      <c r="B11" s="24"/>
      <c r="C11" s="14"/>
      <c r="E11" s="68"/>
      <c r="G11" s="68"/>
      <c r="V11" s="15"/>
      <c r="W11" s="25"/>
    </row>
    <row r="12" spans="2:23" ht="18" customHeight="1" x14ac:dyDescent="0.15">
      <c r="B12" s="24"/>
      <c r="C12" s="14"/>
      <c r="D12" s="2" t="s">
        <v>93</v>
      </c>
      <c r="E12" s="3" t="s">
        <v>33</v>
      </c>
      <c r="F12" s="98">
        <f>Q10</f>
        <v>700000</v>
      </c>
      <c r="G12" s="99"/>
      <c r="H12" s="68" t="s">
        <v>34</v>
      </c>
      <c r="I12" s="98">
        <f>Q9</f>
        <v>500000</v>
      </c>
      <c r="J12" s="99"/>
      <c r="K12" s="1" t="s">
        <v>35</v>
      </c>
      <c r="L12" s="68" t="s">
        <v>36</v>
      </c>
      <c r="M12" s="98">
        <f>Q9</f>
        <v>500000</v>
      </c>
      <c r="N12" s="99"/>
      <c r="O12" s="68" t="s">
        <v>37</v>
      </c>
      <c r="P12" s="94">
        <v>5</v>
      </c>
      <c r="Q12" s="68" t="s">
        <v>36</v>
      </c>
      <c r="R12" s="95">
        <v>4</v>
      </c>
      <c r="S12" s="68" t="s">
        <v>37</v>
      </c>
      <c r="T12" s="68">
        <v>100</v>
      </c>
      <c r="V12" s="15"/>
      <c r="W12" s="25"/>
    </row>
    <row r="13" spans="2:23" ht="18" customHeight="1" x14ac:dyDescent="0.15">
      <c r="B13" s="24"/>
      <c r="C13" s="14"/>
      <c r="F13" s="103" t="s">
        <v>30</v>
      </c>
      <c r="G13" s="103"/>
      <c r="I13" s="103" t="s">
        <v>92</v>
      </c>
      <c r="J13" s="103"/>
      <c r="M13" s="103" t="s">
        <v>92</v>
      </c>
      <c r="N13" s="103"/>
      <c r="Q13" s="68" t="s">
        <v>38</v>
      </c>
      <c r="R13" s="72">
        <f>ROUND((F12-I12)/M12*100*5/R12,1)</f>
        <v>50</v>
      </c>
      <c r="S13" s="36" t="s">
        <v>39</v>
      </c>
      <c r="T13" s="4" t="s">
        <v>40</v>
      </c>
      <c r="U13" s="5">
        <f>R20+5</f>
        <v>30.2</v>
      </c>
      <c r="V13" s="16" t="s">
        <v>39</v>
      </c>
      <c r="W13" s="25"/>
    </row>
    <row r="14" spans="2:23" ht="18" customHeight="1" x14ac:dyDescent="0.15">
      <c r="B14" s="24"/>
      <c r="C14" s="17"/>
      <c r="D14" s="18"/>
      <c r="E14" s="18"/>
      <c r="F14" s="91"/>
      <c r="G14" s="91"/>
      <c r="H14" s="18"/>
      <c r="I14" s="91"/>
      <c r="J14" s="91"/>
      <c r="K14" s="18"/>
      <c r="L14" s="18"/>
      <c r="M14" s="91"/>
      <c r="N14" s="91"/>
      <c r="O14" s="18"/>
      <c r="P14" s="18"/>
      <c r="Q14" s="18"/>
      <c r="R14" s="106" t="s">
        <v>42</v>
      </c>
      <c r="S14" s="128"/>
      <c r="T14" s="18"/>
      <c r="U14" s="92" t="s">
        <v>43</v>
      </c>
      <c r="V14" s="93"/>
      <c r="W14" s="25"/>
    </row>
    <row r="15" spans="2:23" ht="18" customHeight="1" x14ac:dyDescent="0.15">
      <c r="B15" s="24"/>
      <c r="W15" s="25"/>
    </row>
    <row r="16" spans="2:23" ht="18" customHeight="1" x14ac:dyDescent="0.15">
      <c r="B16" s="24"/>
      <c r="C16" s="34" t="s">
        <v>100</v>
      </c>
      <c r="D16" s="12"/>
      <c r="E16" s="12"/>
      <c r="F16" s="12"/>
      <c r="G16" s="12"/>
      <c r="H16" s="12"/>
      <c r="I16" s="12"/>
      <c r="J16" s="12"/>
      <c r="K16" s="12"/>
      <c r="L16" s="12"/>
      <c r="M16" s="12"/>
      <c r="N16" s="12"/>
      <c r="O16" s="12"/>
      <c r="P16" s="12"/>
      <c r="Q16" s="12"/>
      <c r="R16" s="12"/>
      <c r="S16" s="12"/>
      <c r="T16" s="12"/>
      <c r="U16" s="12"/>
      <c r="V16" s="13"/>
      <c r="W16" s="25"/>
    </row>
    <row r="17" spans="2:23" ht="18" customHeight="1" x14ac:dyDescent="0.15">
      <c r="B17" s="24"/>
      <c r="C17" s="14"/>
      <c r="D17" s="101" t="s">
        <v>45</v>
      </c>
      <c r="E17" s="101"/>
      <c r="F17" s="101"/>
      <c r="G17" s="102">
        <f>EDATE(G8,-12)</f>
        <v>43556</v>
      </c>
      <c r="H17" s="102"/>
      <c r="I17" s="68" t="s">
        <v>22</v>
      </c>
      <c r="J17" s="103" t="s">
        <v>46</v>
      </c>
      <c r="K17" s="103"/>
      <c r="L17" s="108" t="s">
        <v>47</v>
      </c>
      <c r="M17" s="108"/>
      <c r="N17" s="68" t="s">
        <v>22</v>
      </c>
      <c r="O17" s="103" t="s">
        <v>48</v>
      </c>
      <c r="P17" s="103"/>
      <c r="Q17" s="100">
        <v>1101784</v>
      </c>
      <c r="R17" s="100"/>
      <c r="S17" s="35" t="s">
        <v>69</v>
      </c>
      <c r="T17" s="36" t="s">
        <v>50</v>
      </c>
      <c r="U17" s="118" t="s">
        <v>51</v>
      </c>
      <c r="V17" s="119"/>
      <c r="W17" s="25"/>
    </row>
    <row r="18" spans="2:23" ht="18" customHeight="1" x14ac:dyDescent="0.15">
      <c r="B18" s="24"/>
      <c r="C18" s="14"/>
      <c r="D18" s="101" t="s">
        <v>52</v>
      </c>
      <c r="E18" s="101"/>
      <c r="F18" s="101"/>
      <c r="G18" s="102">
        <f>EDATE(G8,-72)</f>
        <v>41730</v>
      </c>
      <c r="H18" s="102"/>
      <c r="I18" s="68" t="s">
        <v>22</v>
      </c>
      <c r="J18" s="103" t="s">
        <v>46</v>
      </c>
      <c r="K18" s="103"/>
      <c r="L18" s="108" t="s">
        <v>53</v>
      </c>
      <c r="M18" s="108"/>
      <c r="N18" s="68" t="s">
        <v>22</v>
      </c>
      <c r="O18" s="103" t="s">
        <v>48</v>
      </c>
      <c r="P18" s="103"/>
      <c r="Q18" s="100">
        <v>879909</v>
      </c>
      <c r="R18" s="100"/>
      <c r="S18" s="35" t="s">
        <v>69</v>
      </c>
      <c r="T18" s="36" t="s">
        <v>54</v>
      </c>
      <c r="U18" s="120"/>
      <c r="V18" s="119"/>
      <c r="W18" s="25"/>
    </row>
    <row r="19" spans="2:23" ht="18" customHeight="1" x14ac:dyDescent="0.15">
      <c r="B19" s="24"/>
      <c r="C19" s="14"/>
      <c r="E19" s="68"/>
      <c r="G19" s="68"/>
      <c r="L19" s="107"/>
      <c r="M19" s="107"/>
      <c r="U19" s="120"/>
      <c r="V19" s="119"/>
      <c r="W19" s="25"/>
    </row>
    <row r="20" spans="2:23" ht="18" customHeight="1" x14ac:dyDescent="0.15">
      <c r="B20" s="24"/>
      <c r="C20" s="14"/>
      <c r="D20" s="2" t="s">
        <v>32</v>
      </c>
      <c r="E20" s="3" t="s">
        <v>33</v>
      </c>
      <c r="F20" s="98">
        <f>Q17</f>
        <v>1101784</v>
      </c>
      <c r="G20" s="99"/>
      <c r="H20" s="68" t="s">
        <v>34</v>
      </c>
      <c r="I20" s="98">
        <f>Q18</f>
        <v>879909</v>
      </c>
      <c r="J20" s="99"/>
      <c r="K20" s="1" t="s">
        <v>35</v>
      </c>
      <c r="L20" s="68" t="s">
        <v>36</v>
      </c>
      <c r="M20" s="98">
        <f>Q18</f>
        <v>879909</v>
      </c>
      <c r="N20" s="99"/>
      <c r="O20" s="68" t="s">
        <v>37</v>
      </c>
      <c r="P20" s="68">
        <v>100</v>
      </c>
      <c r="Q20" s="68" t="s">
        <v>38</v>
      </c>
      <c r="R20" s="72">
        <f>ROUND((F20-I20)/M20*100,1)</f>
        <v>25.2</v>
      </c>
      <c r="S20" s="36" t="s">
        <v>39</v>
      </c>
      <c r="T20" s="68"/>
      <c r="U20" s="68"/>
      <c r="V20" s="15"/>
      <c r="W20" s="25"/>
    </row>
    <row r="21" spans="2:23" ht="18" customHeight="1" x14ac:dyDescent="0.15">
      <c r="B21" s="24"/>
      <c r="C21" s="14"/>
      <c r="F21" s="103" t="s">
        <v>50</v>
      </c>
      <c r="G21" s="103"/>
      <c r="I21" s="103" t="s">
        <v>54</v>
      </c>
      <c r="J21" s="103"/>
      <c r="M21" s="103" t="s">
        <v>54</v>
      </c>
      <c r="N21" s="103"/>
      <c r="R21" s="103" t="s">
        <v>42</v>
      </c>
      <c r="S21" s="103"/>
      <c r="V21" s="15"/>
      <c r="W21" s="25"/>
    </row>
    <row r="22" spans="2:23" ht="18" customHeight="1" x14ac:dyDescent="0.15">
      <c r="B22" s="24"/>
      <c r="C22" s="14"/>
      <c r="D22" s="103" t="s">
        <v>48</v>
      </c>
      <c r="E22" s="103"/>
      <c r="F22" s="104" t="s">
        <v>94</v>
      </c>
      <c r="G22" s="104"/>
      <c r="H22" s="104"/>
      <c r="I22" s="104"/>
      <c r="J22" s="104"/>
      <c r="K22" s="104"/>
      <c r="L22" s="104"/>
      <c r="M22" s="68" t="s">
        <v>56</v>
      </c>
      <c r="N22" s="103" t="s">
        <v>57</v>
      </c>
      <c r="O22" s="103"/>
      <c r="P22" s="104" t="s">
        <v>70</v>
      </c>
      <c r="Q22" s="104"/>
      <c r="R22" s="104"/>
      <c r="S22" s="104"/>
      <c r="T22" s="104"/>
      <c r="U22" s="104"/>
      <c r="V22" s="114"/>
      <c r="W22" s="26"/>
    </row>
    <row r="23" spans="2:23" ht="18" customHeight="1" x14ac:dyDescent="0.15">
      <c r="B23" s="24"/>
      <c r="C23" s="14"/>
      <c r="V23" s="15"/>
      <c r="W23" s="25"/>
    </row>
    <row r="24" spans="2:23" ht="18" customHeight="1" x14ac:dyDescent="0.15">
      <c r="B24" s="24"/>
      <c r="C24" s="14"/>
      <c r="D24" s="73" t="s">
        <v>76</v>
      </c>
      <c r="E24" s="38" t="s">
        <v>47</v>
      </c>
      <c r="F24" s="74" t="s">
        <v>72</v>
      </c>
      <c r="G24" s="74"/>
      <c r="H24" s="8"/>
      <c r="I24" s="8"/>
      <c r="J24" s="8"/>
      <c r="K24" s="8"/>
      <c r="L24" s="8"/>
      <c r="M24" s="8"/>
      <c r="N24" s="8"/>
      <c r="O24" s="8"/>
      <c r="P24" s="8"/>
      <c r="Q24" s="8"/>
      <c r="R24" s="8"/>
      <c r="S24" s="8"/>
      <c r="T24" s="8"/>
      <c r="U24" s="8"/>
      <c r="V24" s="19"/>
      <c r="W24" s="26"/>
    </row>
    <row r="25" spans="2:23" ht="18" customHeight="1" x14ac:dyDescent="0.15">
      <c r="B25" s="24"/>
      <c r="C25" s="14"/>
      <c r="D25" s="8"/>
      <c r="E25" s="8" t="str">
        <f>"バックデータにおいて、"&amp;E24&amp;"の数値が公表されていないため、公表済みの"</f>
        <v>バックデータにおいて、H31年の数値が公表されていないため、公表済みの</v>
      </c>
      <c r="F25" s="8"/>
      <c r="G25" s="8"/>
      <c r="H25" s="8"/>
      <c r="I25" s="8"/>
      <c r="J25" s="8"/>
      <c r="K25" s="8"/>
      <c r="L25" s="8"/>
      <c r="M25" s="75" t="s">
        <v>73</v>
      </c>
      <c r="N25" s="8" t="s">
        <v>74</v>
      </c>
      <c r="O25" s="8"/>
      <c r="P25" s="124" t="s">
        <v>75</v>
      </c>
      <c r="Q25" s="124"/>
      <c r="R25" s="124"/>
      <c r="S25" s="8" t="str">
        <f>"に基づき"&amp;E24&amp;"の市場規模を推計"</f>
        <v>に基づきH31年の市場規模を推計</v>
      </c>
      <c r="T25" s="8"/>
      <c r="U25" s="8"/>
      <c r="V25" s="19"/>
      <c r="W25" s="26"/>
    </row>
    <row r="26" spans="2:23" ht="18" customHeight="1" x14ac:dyDescent="0.15">
      <c r="B26" s="24"/>
      <c r="C26" s="14"/>
      <c r="D26" s="8"/>
      <c r="E26" s="8"/>
      <c r="F26" s="8"/>
      <c r="G26" s="8"/>
      <c r="H26" s="8"/>
      <c r="I26" s="8"/>
      <c r="J26" s="8"/>
      <c r="K26" s="8"/>
      <c r="L26" s="8"/>
      <c r="M26" s="8"/>
      <c r="N26" s="8"/>
      <c r="O26" s="8"/>
      <c r="P26" s="8"/>
      <c r="Q26" s="8"/>
      <c r="R26" s="8"/>
      <c r="S26" s="8"/>
      <c r="T26" s="8"/>
      <c r="U26" s="8"/>
      <c r="V26" s="19"/>
      <c r="W26" s="26"/>
    </row>
    <row r="27" spans="2:23" ht="18" customHeight="1" x14ac:dyDescent="0.15">
      <c r="B27" s="24"/>
      <c r="C27" s="14"/>
      <c r="D27" s="76"/>
      <c r="E27" s="125" t="str">
        <f>M25&amp;"市場規模"</f>
        <v>H30年市場規模</v>
      </c>
      <c r="F27" s="125"/>
      <c r="G27" s="125"/>
      <c r="H27" s="8"/>
      <c r="I27" s="125" t="str">
        <f>P25</f>
        <v>過去5年間の1年当たり平均成長率</v>
      </c>
      <c r="J27" s="125"/>
      <c r="K27" s="125"/>
      <c r="L27" s="76" t="s">
        <v>101</v>
      </c>
      <c r="M27" s="125" t="str">
        <f>E24&amp;"市場規模"</f>
        <v>H31年市場規模</v>
      </c>
      <c r="N27" s="125"/>
      <c r="O27" s="125"/>
      <c r="P27" s="8"/>
      <c r="Q27" s="8"/>
      <c r="R27" s="8"/>
      <c r="S27" s="8"/>
      <c r="T27" s="8"/>
      <c r="U27" s="8"/>
      <c r="V27" s="19"/>
      <c r="W27" s="26"/>
    </row>
    <row r="28" spans="2:23" ht="18" customHeight="1" x14ac:dyDescent="0.15">
      <c r="B28" s="24"/>
      <c r="C28" s="14"/>
      <c r="D28" s="8"/>
      <c r="E28" s="126">
        <f>T37</f>
        <v>1053330</v>
      </c>
      <c r="F28" s="126"/>
      <c r="G28" s="88" t="str">
        <f>T32</f>
        <v>（百万円）</v>
      </c>
      <c r="H28" s="77" t="s">
        <v>37</v>
      </c>
      <c r="I28" s="127">
        <f>T39</f>
        <v>1.0459999732605008</v>
      </c>
      <c r="J28" s="127"/>
      <c r="K28" s="87"/>
      <c r="L28" s="77" t="s">
        <v>38</v>
      </c>
      <c r="M28" s="121">
        <f>ROUNDUP(E28*I28,0)</f>
        <v>1101784</v>
      </c>
      <c r="N28" s="121"/>
      <c r="O28" s="77" t="str">
        <f>T32</f>
        <v>（百万円）</v>
      </c>
      <c r="P28" s="8" t="s">
        <v>77</v>
      </c>
      <c r="Q28" s="8"/>
      <c r="R28" s="8"/>
      <c r="S28" s="8"/>
      <c r="T28" s="8"/>
      <c r="U28" s="8"/>
      <c r="V28" s="19"/>
      <c r="W28" s="26"/>
    </row>
    <row r="29" spans="2:23" ht="18" customHeight="1" x14ac:dyDescent="0.15">
      <c r="B29" s="24"/>
      <c r="C29" s="17"/>
      <c r="D29" s="41"/>
      <c r="E29" s="78"/>
      <c r="F29" s="78"/>
      <c r="G29" s="79"/>
      <c r="H29" s="80"/>
      <c r="I29" s="81"/>
      <c r="J29" s="81"/>
      <c r="K29" s="82"/>
      <c r="L29" s="80"/>
      <c r="M29" s="83"/>
      <c r="N29" s="83"/>
      <c r="O29" s="80"/>
      <c r="P29" s="41"/>
      <c r="Q29" s="41"/>
      <c r="R29" s="41"/>
      <c r="S29" s="41"/>
      <c r="T29" s="41"/>
      <c r="U29" s="41"/>
      <c r="V29" s="42"/>
      <c r="W29" s="26"/>
    </row>
    <row r="30" spans="2:23" ht="18" customHeight="1" x14ac:dyDescent="0.15">
      <c r="B30" s="24"/>
      <c r="W30" s="25"/>
    </row>
    <row r="31" spans="2:23" x14ac:dyDescent="0.15">
      <c r="B31" s="24"/>
      <c r="D31" s="6" t="s">
        <v>59</v>
      </c>
      <c r="K31" s="6" t="s">
        <v>60</v>
      </c>
      <c r="S31" s="74" t="s">
        <v>102</v>
      </c>
      <c r="W31" s="25"/>
    </row>
    <row r="32" spans="2:23" x14ac:dyDescent="0.15">
      <c r="B32" s="24"/>
      <c r="D32" s="103" t="str">
        <f>L8</f>
        <v>R3.3月期</v>
      </c>
      <c r="E32" s="103"/>
      <c r="F32" s="68" t="s">
        <v>61</v>
      </c>
      <c r="G32" s="109">
        <f>Q8</f>
        <v>0</v>
      </c>
      <c r="H32" s="109"/>
      <c r="I32" s="31" t="str">
        <f>S8</f>
        <v>千円</v>
      </c>
      <c r="K32" s="111" t="str">
        <f>"c、dの値の根拠については、別紙「"&amp;P22&amp;"」参照。"</f>
        <v>c、dの値の根拠については、別紙「平成31年工業統計調査（平成30年実績）」参照。</v>
      </c>
      <c r="L32" s="111"/>
      <c r="M32" s="111"/>
      <c r="N32" s="111"/>
      <c r="O32" s="111"/>
      <c r="P32" s="111"/>
      <c r="Q32" s="111"/>
      <c r="R32" s="111"/>
      <c r="T32" s="89" t="s">
        <v>79</v>
      </c>
      <c r="U32" s="39"/>
      <c r="W32" s="25"/>
    </row>
    <row r="33" spans="2:23" x14ac:dyDescent="0.15">
      <c r="B33" s="24"/>
      <c r="D33" s="68"/>
      <c r="E33" s="68"/>
      <c r="F33" s="68" t="s">
        <v>62</v>
      </c>
      <c r="G33" s="123">
        <v>500000</v>
      </c>
      <c r="H33" s="123"/>
      <c r="I33" s="37" t="s">
        <v>26</v>
      </c>
      <c r="K33" s="111"/>
      <c r="L33" s="111"/>
      <c r="M33" s="111"/>
      <c r="N33" s="111"/>
      <c r="O33" s="111"/>
      <c r="P33" s="111"/>
      <c r="Q33" s="111"/>
      <c r="R33" s="111"/>
      <c r="S33" s="90" t="s">
        <v>80</v>
      </c>
      <c r="T33" s="85">
        <v>879909</v>
      </c>
      <c r="U33" s="47" t="s">
        <v>81</v>
      </c>
      <c r="W33" s="25"/>
    </row>
    <row r="34" spans="2:23" x14ac:dyDescent="0.15">
      <c r="B34" s="24"/>
      <c r="D34" s="68"/>
      <c r="E34" s="68"/>
      <c r="F34" s="68" t="s">
        <v>63</v>
      </c>
      <c r="G34" s="123"/>
      <c r="H34" s="123"/>
      <c r="I34" s="37" t="s">
        <v>26</v>
      </c>
      <c r="S34" s="90" t="s">
        <v>82</v>
      </c>
      <c r="T34" s="84">
        <v>885439</v>
      </c>
      <c r="U34" s="47"/>
      <c r="W34" s="25"/>
    </row>
    <row r="35" spans="2:23" x14ac:dyDescent="0.15">
      <c r="B35" s="24"/>
      <c r="D35" s="68"/>
      <c r="E35" s="68"/>
      <c r="F35" s="68" t="s">
        <v>64</v>
      </c>
      <c r="G35" s="123"/>
      <c r="H35" s="123"/>
      <c r="I35" s="37" t="s">
        <v>26</v>
      </c>
      <c r="S35" s="90" t="s">
        <v>83</v>
      </c>
      <c r="T35" s="84">
        <v>914734</v>
      </c>
      <c r="U35" s="47"/>
      <c r="W35" s="25"/>
    </row>
    <row r="36" spans="2:23" x14ac:dyDescent="0.15">
      <c r="B36" s="24"/>
      <c r="D36" s="68"/>
      <c r="E36" s="68"/>
      <c r="F36" s="68" t="s">
        <v>65</v>
      </c>
      <c r="G36" s="123"/>
      <c r="H36" s="123"/>
      <c r="I36" s="37" t="s">
        <v>26</v>
      </c>
      <c r="S36" s="90" t="s">
        <v>84</v>
      </c>
      <c r="T36" s="84">
        <v>966398</v>
      </c>
      <c r="U36" s="47"/>
      <c r="W36" s="25"/>
    </row>
    <row r="37" spans="2:23" x14ac:dyDescent="0.15">
      <c r="B37" s="24"/>
      <c r="D37" s="103" t="str">
        <f>L10</f>
        <v>R8.3月期</v>
      </c>
      <c r="E37" s="103"/>
      <c r="F37" s="68" t="s">
        <v>66</v>
      </c>
      <c r="G37" s="109">
        <f>Q10</f>
        <v>700000</v>
      </c>
      <c r="H37" s="109"/>
      <c r="I37" s="31" t="str">
        <f>S10</f>
        <v>千円</v>
      </c>
      <c r="S37" s="90" t="s">
        <v>85</v>
      </c>
      <c r="T37" s="85">
        <v>1053330</v>
      </c>
      <c r="U37" s="47" t="s">
        <v>86</v>
      </c>
      <c r="W37" s="25"/>
    </row>
    <row r="38" spans="2:23" ht="15.6" customHeight="1" x14ac:dyDescent="0.15">
      <c r="B38" s="24"/>
      <c r="D38" s="68"/>
      <c r="E38" s="68"/>
      <c r="F38" s="68"/>
      <c r="G38" s="69"/>
      <c r="H38" s="69"/>
      <c r="I38" s="31"/>
      <c r="W38" s="25"/>
    </row>
    <row r="39" spans="2:23" x14ac:dyDescent="0.15">
      <c r="B39" s="24"/>
      <c r="S39" s="57" t="s">
        <v>87</v>
      </c>
      <c r="T39" s="66">
        <f>(T37/T33)^(1/4)</f>
        <v>1.0459999732605008</v>
      </c>
      <c r="U39" s="49"/>
      <c r="W39" s="25"/>
    </row>
    <row r="40" spans="2:23" x14ac:dyDescent="0.15">
      <c r="B40" s="24"/>
      <c r="S40" s="57" t="s">
        <v>38</v>
      </c>
      <c r="T40" s="122" t="s">
        <v>88</v>
      </c>
      <c r="U40" s="122"/>
      <c r="V40" s="122"/>
      <c r="W40" s="25"/>
    </row>
    <row r="41" spans="2:23" x14ac:dyDescent="0.15">
      <c r="B41" s="27"/>
      <c r="C41" s="28"/>
      <c r="D41" s="28"/>
      <c r="E41" s="28"/>
      <c r="F41" s="28"/>
      <c r="G41" s="28"/>
      <c r="H41" s="28"/>
      <c r="I41" s="28"/>
      <c r="J41" s="28"/>
      <c r="K41" s="28"/>
      <c r="L41" s="28"/>
      <c r="M41" s="28"/>
      <c r="N41" s="28"/>
      <c r="O41" s="28"/>
      <c r="P41" s="28"/>
      <c r="Q41" s="28"/>
      <c r="R41" s="28"/>
      <c r="S41" s="28"/>
      <c r="T41" s="28"/>
      <c r="U41" s="28"/>
      <c r="V41" s="28"/>
      <c r="W41" s="30"/>
    </row>
    <row r="43" spans="2:23" x14ac:dyDescent="0.15">
      <c r="C43" s="1" t="s">
        <v>95</v>
      </c>
    </row>
    <row r="44" spans="2:23" x14ac:dyDescent="0.15">
      <c r="C44" s="1" t="s">
        <v>96</v>
      </c>
    </row>
    <row r="45" spans="2:23" x14ac:dyDescent="0.15">
      <c r="C45" s="1" t="s">
        <v>97</v>
      </c>
    </row>
    <row r="46" spans="2:23" x14ac:dyDescent="0.15">
      <c r="C46" s="1" t="s">
        <v>98</v>
      </c>
    </row>
    <row r="47" spans="2:23" x14ac:dyDescent="0.15">
      <c r="C47" s="1" t="s">
        <v>99</v>
      </c>
    </row>
  </sheetData>
  <mergeCells count="67">
    <mergeCell ref="T40:V40"/>
    <mergeCell ref="B2:W2"/>
    <mergeCell ref="P4:Q4"/>
    <mergeCell ref="R4:W4"/>
    <mergeCell ref="D8:F8"/>
    <mergeCell ref="G8:H8"/>
    <mergeCell ref="J8:K8"/>
    <mergeCell ref="L8:M8"/>
    <mergeCell ref="O8:P8"/>
    <mergeCell ref="Q8:R8"/>
    <mergeCell ref="L9:M9"/>
    <mergeCell ref="O9:P9"/>
    <mergeCell ref="Q9:R9"/>
    <mergeCell ref="D10:F10"/>
    <mergeCell ref="G10:H10"/>
    <mergeCell ref="J10:K10"/>
    <mergeCell ref="L10:M10"/>
    <mergeCell ref="O10:P10"/>
    <mergeCell ref="Q10:R10"/>
    <mergeCell ref="Q18:R18"/>
    <mergeCell ref="F12:G12"/>
    <mergeCell ref="I12:J12"/>
    <mergeCell ref="M12:N12"/>
    <mergeCell ref="F13:G13"/>
    <mergeCell ref="I13:J13"/>
    <mergeCell ref="M13:N13"/>
    <mergeCell ref="R14:S14"/>
    <mergeCell ref="U17:V19"/>
    <mergeCell ref="D18:F18"/>
    <mergeCell ref="G18:H18"/>
    <mergeCell ref="J18:K18"/>
    <mergeCell ref="L18:M18"/>
    <mergeCell ref="O18:P18"/>
    <mergeCell ref="R21:S21"/>
    <mergeCell ref="L19:M19"/>
    <mergeCell ref="D17:F17"/>
    <mergeCell ref="G17:H17"/>
    <mergeCell ref="J17:K17"/>
    <mergeCell ref="L17:M17"/>
    <mergeCell ref="O17:P17"/>
    <mergeCell ref="Q17:R17"/>
    <mergeCell ref="F20:G20"/>
    <mergeCell ref="I20:J20"/>
    <mergeCell ref="M20:N20"/>
    <mergeCell ref="F21:G21"/>
    <mergeCell ref="I21:J21"/>
    <mergeCell ref="M21:N21"/>
    <mergeCell ref="D22:E22"/>
    <mergeCell ref="F22:L22"/>
    <mergeCell ref="N22:O22"/>
    <mergeCell ref="P22:V22"/>
    <mergeCell ref="K32:R33"/>
    <mergeCell ref="G33:H33"/>
    <mergeCell ref="P25:R25"/>
    <mergeCell ref="E27:G27"/>
    <mergeCell ref="I27:K27"/>
    <mergeCell ref="M27:O27"/>
    <mergeCell ref="E28:F28"/>
    <mergeCell ref="I28:J28"/>
    <mergeCell ref="M28:N28"/>
    <mergeCell ref="G36:H36"/>
    <mergeCell ref="D37:E37"/>
    <mergeCell ref="G37:H37"/>
    <mergeCell ref="D32:E32"/>
    <mergeCell ref="G32:H32"/>
    <mergeCell ref="G34:H34"/>
    <mergeCell ref="G35:H35"/>
  </mergeCells>
  <phoneticPr fontId="3"/>
  <conditionalFormatting sqref="T33">
    <cfRule type="expression" dxfId="8" priority="7" stopIfTrue="1">
      <formula>AND(MOD($B33,100)=0,$D33=2015)</formula>
    </cfRule>
    <cfRule type="expression" dxfId="7" priority="8" stopIfTrue="1">
      <formula>MOD($B33,100)=0</formula>
    </cfRule>
    <cfRule type="expression" dxfId="6" priority="9" stopIfTrue="1">
      <formula>$D33=2015</formula>
    </cfRule>
  </conditionalFormatting>
  <conditionalFormatting sqref="T34:T36">
    <cfRule type="expression" dxfId="5" priority="1" stopIfTrue="1">
      <formula>AND(MOD(#REF!,100)=0,#REF!=2015)</formula>
    </cfRule>
    <cfRule type="expression" dxfId="4" priority="2" stopIfTrue="1">
      <formula>MOD(#REF!,100)=0</formula>
    </cfRule>
    <cfRule type="expression" dxfId="3" priority="3" stopIfTrue="1">
      <formula>#REF!=2015</formula>
    </cfRule>
  </conditionalFormatting>
  <conditionalFormatting sqref="T37">
    <cfRule type="expression" dxfId="2" priority="10" stopIfTrue="1">
      <formula>MOD($B34,100)=0</formula>
    </cfRule>
    <cfRule type="expression" dxfId="1" priority="11" stopIfTrue="1">
      <formula>$D34=2015</formula>
    </cfRule>
    <cfRule type="expression" dxfId="0" priority="12" stopIfTrue="1">
      <formula>AND(MOD($B34,100)=0,$D34=2015)</formula>
    </cfRule>
  </conditionalFormatting>
  <pageMargins left="0.51181102362204722" right="0.51181102362204722" top="0.74803149606299213" bottom="0.74803149606299213" header="0.31496062992125984" footer="0.31496062992125984"/>
  <pageSetup paperSize="9" scale="66" orientation="landscape" r:id="rId1"/>
  <ignoredErrors>
    <ignoredError sqref="E28:J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INDEX</vt:lpstr>
      <vt:lpstr>様式１</vt:lpstr>
      <vt:lpstr>様式２（市場規模推計あり）</vt:lpstr>
      <vt:lpstr>様式３（初年度売上なし）</vt:lpstr>
      <vt:lpstr>様式４（初年度売上なし・市場規模推計あり）</vt:lpstr>
      <vt:lpstr>様式１!Print_Area</vt:lpstr>
      <vt:lpstr>'様式２（市場規模推計あり）'!Print_Area</vt:lpstr>
      <vt:lpstr>'様式３（初年度売上なし）'!Print_Area</vt:lpstr>
      <vt:lpstr>'様式４（初年度売上なし・市場規模推計あり）'!Print_Area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2026-05-21T04:25:44Z</dcterms:created>
  <dcterms:modified xsi:type="dcterms:W3CDTF">2026-05-21T04:25:59Z</dcterms:modified>
  <cp:category/>
  <cp:contentStatus/>
</cp:coreProperties>
</file>